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480" yWindow="75" windowWidth="18075" windowHeight="12525"/>
  </bookViews>
  <sheets>
    <sheet name="Cuadro 3" sheetId="1" r:id="rId1"/>
  </sheets>
  <definedNames>
    <definedName name="_xlnm._FilterDatabase" localSheetId="0" hidden="1">'Cuadro 3'!$A$5:$J$343</definedName>
    <definedName name="_xlnm.Print_Area" localSheetId="0">'Cuadro 3'!$A$1:$J$343</definedName>
    <definedName name="_xlnm.Print_Titles" localSheetId="0">'Cuadro 3'!$1:$4</definedName>
  </definedNames>
  <calcPr calcId="152511"/>
</workbook>
</file>

<file path=xl/calcChain.xml><?xml version="1.0" encoding="utf-8"?>
<calcChain xmlns="http://schemas.openxmlformats.org/spreadsheetml/2006/main">
  <c r="B26" i="1" l="1"/>
  <c r="C14" i="1"/>
  <c r="B304" i="1"/>
  <c r="B295" i="1"/>
  <c r="B246" i="1"/>
  <c r="B225" i="1"/>
  <c r="B204" i="1"/>
  <c r="B175" i="1"/>
  <c r="B146" i="1"/>
  <c r="B133" i="1"/>
  <c r="B76" i="1"/>
  <c r="B51" i="1"/>
  <c r="C39" i="1"/>
  <c r="C10" i="1"/>
  <c r="B9" i="1"/>
  <c r="B5" i="1" l="1"/>
  <c r="I52" i="1"/>
  <c r="J337" i="1" l="1"/>
  <c r="I337" i="1"/>
  <c r="H337" i="1"/>
  <c r="G337" i="1"/>
  <c r="F337" i="1"/>
  <c r="E337" i="1"/>
  <c r="D337" i="1"/>
  <c r="C337" i="1"/>
  <c r="J333" i="1"/>
  <c r="I333" i="1"/>
  <c r="H333" i="1"/>
  <c r="G333" i="1"/>
  <c r="F333" i="1"/>
  <c r="E333" i="1"/>
  <c r="D333" i="1"/>
  <c r="C333" i="1"/>
  <c r="J329" i="1"/>
  <c r="H329" i="1"/>
  <c r="G329" i="1"/>
  <c r="F329" i="1"/>
  <c r="E329" i="1"/>
  <c r="D329" i="1"/>
  <c r="C329" i="1"/>
  <c r="J325" i="1"/>
  <c r="H325" i="1"/>
  <c r="G325" i="1"/>
  <c r="F325" i="1"/>
  <c r="E325" i="1"/>
  <c r="D325" i="1"/>
  <c r="C325" i="1"/>
  <c r="J321" i="1"/>
  <c r="H321" i="1"/>
  <c r="G321" i="1"/>
  <c r="F321" i="1"/>
  <c r="E321" i="1"/>
  <c r="D321" i="1"/>
  <c r="C321" i="1"/>
  <c r="J317" i="1"/>
  <c r="I317" i="1"/>
  <c r="H317" i="1"/>
  <c r="G317" i="1"/>
  <c r="F317" i="1"/>
  <c r="E317" i="1"/>
  <c r="D317" i="1"/>
  <c r="C317" i="1"/>
  <c r="J313" i="1"/>
  <c r="I313" i="1"/>
  <c r="H313" i="1"/>
  <c r="G313" i="1"/>
  <c r="F313" i="1"/>
  <c r="E313" i="1"/>
  <c r="D313" i="1"/>
  <c r="C313" i="1"/>
  <c r="J309" i="1"/>
  <c r="I309" i="1"/>
  <c r="H309" i="1"/>
  <c r="G309" i="1"/>
  <c r="F309" i="1"/>
  <c r="E309" i="1"/>
  <c r="D309" i="1"/>
  <c r="C309" i="1"/>
  <c r="J305" i="1"/>
  <c r="I305" i="1"/>
  <c r="H305" i="1"/>
  <c r="G305" i="1"/>
  <c r="F305" i="1"/>
  <c r="E305" i="1"/>
  <c r="D305" i="1"/>
  <c r="C305" i="1"/>
  <c r="J300" i="1"/>
  <c r="H300" i="1"/>
  <c r="G300" i="1"/>
  <c r="F300" i="1"/>
  <c r="E300" i="1"/>
  <c r="D300" i="1"/>
  <c r="C300" i="1"/>
  <c r="J296" i="1"/>
  <c r="H296" i="1"/>
  <c r="G296" i="1"/>
  <c r="G295" i="1" s="1"/>
  <c r="F296" i="1"/>
  <c r="F295" i="1" s="1"/>
  <c r="E296" i="1"/>
  <c r="D296" i="1"/>
  <c r="C296" i="1"/>
  <c r="J291" i="1"/>
  <c r="H291" i="1"/>
  <c r="G291" i="1"/>
  <c r="F291" i="1"/>
  <c r="E291" i="1"/>
  <c r="D291" i="1"/>
  <c r="C291" i="1"/>
  <c r="J287" i="1"/>
  <c r="H287" i="1"/>
  <c r="G287" i="1"/>
  <c r="F287" i="1"/>
  <c r="E287" i="1"/>
  <c r="D287" i="1"/>
  <c r="C287" i="1"/>
  <c r="J283" i="1"/>
  <c r="H283" i="1"/>
  <c r="G283" i="1"/>
  <c r="F283" i="1"/>
  <c r="E283" i="1"/>
  <c r="D283" i="1"/>
  <c r="C283" i="1"/>
  <c r="J279" i="1"/>
  <c r="I279" i="1"/>
  <c r="H279" i="1"/>
  <c r="G279" i="1"/>
  <c r="F279" i="1"/>
  <c r="E279" i="1"/>
  <c r="D279" i="1"/>
  <c r="C279" i="1"/>
  <c r="J275" i="1"/>
  <c r="H275" i="1"/>
  <c r="G275" i="1"/>
  <c r="F275" i="1"/>
  <c r="E275" i="1"/>
  <c r="D275" i="1"/>
  <c r="C275" i="1"/>
  <c r="J271" i="1"/>
  <c r="I271" i="1"/>
  <c r="H271" i="1"/>
  <c r="G271" i="1"/>
  <c r="F271" i="1"/>
  <c r="E271" i="1"/>
  <c r="D271" i="1"/>
  <c r="C271" i="1"/>
  <c r="J267" i="1"/>
  <c r="I267" i="1"/>
  <c r="H267" i="1"/>
  <c r="G267" i="1"/>
  <c r="F267" i="1"/>
  <c r="E267" i="1"/>
  <c r="D267" i="1"/>
  <c r="C267" i="1"/>
  <c r="J263" i="1"/>
  <c r="H263" i="1"/>
  <c r="G263" i="1"/>
  <c r="F263" i="1"/>
  <c r="E263" i="1"/>
  <c r="D263" i="1"/>
  <c r="C263" i="1"/>
  <c r="J259" i="1"/>
  <c r="H259" i="1"/>
  <c r="G259" i="1"/>
  <c r="F259" i="1"/>
  <c r="E259" i="1"/>
  <c r="D259" i="1"/>
  <c r="C259" i="1"/>
  <c r="J255" i="1"/>
  <c r="H255" i="1"/>
  <c r="G255" i="1"/>
  <c r="F255" i="1"/>
  <c r="E255" i="1"/>
  <c r="D255" i="1"/>
  <c r="C255" i="1"/>
  <c r="J251" i="1"/>
  <c r="I251" i="1"/>
  <c r="H251" i="1"/>
  <c r="G251" i="1"/>
  <c r="F251" i="1"/>
  <c r="E251" i="1"/>
  <c r="D251" i="1"/>
  <c r="C251" i="1"/>
  <c r="J247" i="1"/>
  <c r="H247" i="1"/>
  <c r="G247" i="1"/>
  <c r="F247" i="1"/>
  <c r="E247" i="1"/>
  <c r="D247" i="1"/>
  <c r="C247" i="1"/>
  <c r="J242" i="1"/>
  <c r="I242" i="1"/>
  <c r="H242" i="1"/>
  <c r="G242" i="1"/>
  <c r="F242" i="1"/>
  <c r="E242" i="1"/>
  <c r="D242" i="1"/>
  <c r="C242" i="1"/>
  <c r="J238" i="1"/>
  <c r="I238" i="1"/>
  <c r="H238" i="1"/>
  <c r="G238" i="1"/>
  <c r="F238" i="1"/>
  <c r="E238" i="1"/>
  <c r="D238" i="1"/>
  <c r="C238" i="1"/>
  <c r="J234" i="1"/>
  <c r="I234" i="1"/>
  <c r="H234" i="1"/>
  <c r="G234" i="1"/>
  <c r="F234" i="1"/>
  <c r="E234" i="1"/>
  <c r="D234" i="1"/>
  <c r="C234" i="1"/>
  <c r="J230" i="1"/>
  <c r="I230" i="1"/>
  <c r="H230" i="1"/>
  <c r="G230" i="1"/>
  <c r="F230" i="1"/>
  <c r="E230" i="1"/>
  <c r="D230" i="1"/>
  <c r="C230" i="1"/>
  <c r="J226" i="1"/>
  <c r="H226" i="1"/>
  <c r="G226" i="1"/>
  <c r="F226" i="1"/>
  <c r="E226" i="1"/>
  <c r="D226" i="1"/>
  <c r="C226" i="1"/>
  <c r="G223" i="1"/>
  <c r="E223" i="1"/>
  <c r="D223" i="1"/>
  <c r="C223" i="1"/>
  <c r="J219" i="1"/>
  <c r="H219" i="1"/>
  <c r="G219" i="1"/>
  <c r="F219" i="1"/>
  <c r="E219" i="1"/>
  <c r="D219" i="1"/>
  <c r="C219" i="1"/>
  <c r="J215" i="1"/>
  <c r="H215" i="1"/>
  <c r="G215" i="1"/>
  <c r="F215" i="1"/>
  <c r="E215" i="1"/>
  <c r="D215" i="1"/>
  <c r="C215" i="1"/>
  <c r="J211" i="1"/>
  <c r="I211" i="1"/>
  <c r="H211" i="1"/>
  <c r="G211" i="1"/>
  <c r="F211" i="1"/>
  <c r="E211" i="1"/>
  <c r="D211" i="1"/>
  <c r="C211" i="1"/>
  <c r="J207" i="1"/>
  <c r="I207" i="1"/>
  <c r="I204" i="1" s="1"/>
  <c r="H207" i="1"/>
  <c r="H204" i="1" s="1"/>
  <c r="G207" i="1"/>
  <c r="F207" i="1"/>
  <c r="E207" i="1"/>
  <c r="D207" i="1"/>
  <c r="C207" i="1"/>
  <c r="J205" i="1"/>
  <c r="F205" i="1"/>
  <c r="D205" i="1"/>
  <c r="C205" i="1"/>
  <c r="J200" i="1"/>
  <c r="I200" i="1"/>
  <c r="H200" i="1"/>
  <c r="G200" i="1"/>
  <c r="F200" i="1"/>
  <c r="E200" i="1"/>
  <c r="D200" i="1"/>
  <c r="C200" i="1"/>
  <c r="J196" i="1"/>
  <c r="I196" i="1"/>
  <c r="H196" i="1"/>
  <c r="G196" i="1"/>
  <c r="F196" i="1"/>
  <c r="E196" i="1"/>
  <c r="D196" i="1"/>
  <c r="C196" i="1"/>
  <c r="J192" i="1"/>
  <c r="I192" i="1"/>
  <c r="H192" i="1"/>
  <c r="G192" i="1"/>
  <c r="F192" i="1"/>
  <c r="E192" i="1"/>
  <c r="D192" i="1"/>
  <c r="C192" i="1"/>
  <c r="J188" i="1"/>
  <c r="H188" i="1"/>
  <c r="G188" i="1"/>
  <c r="F188" i="1"/>
  <c r="E188" i="1"/>
  <c r="D188" i="1"/>
  <c r="C188" i="1"/>
  <c r="J184" i="1"/>
  <c r="I184" i="1"/>
  <c r="H184" i="1"/>
  <c r="G184" i="1"/>
  <c r="F184" i="1"/>
  <c r="E184" i="1"/>
  <c r="D184" i="1"/>
  <c r="C184" i="1"/>
  <c r="J180" i="1"/>
  <c r="I180" i="1"/>
  <c r="H180" i="1"/>
  <c r="G180" i="1"/>
  <c r="F180" i="1"/>
  <c r="E180" i="1"/>
  <c r="D180" i="1"/>
  <c r="C180" i="1"/>
  <c r="J176" i="1"/>
  <c r="I176" i="1"/>
  <c r="H176" i="1"/>
  <c r="G176" i="1"/>
  <c r="F176" i="1"/>
  <c r="E176" i="1"/>
  <c r="D176" i="1"/>
  <c r="C176" i="1"/>
  <c r="J171" i="1"/>
  <c r="H171" i="1"/>
  <c r="G171" i="1"/>
  <c r="F171" i="1"/>
  <c r="E171" i="1"/>
  <c r="D171" i="1"/>
  <c r="C171" i="1"/>
  <c r="J167" i="1"/>
  <c r="I167" i="1"/>
  <c r="H167" i="1"/>
  <c r="G167" i="1"/>
  <c r="F167" i="1"/>
  <c r="E167" i="1"/>
  <c r="D167" i="1"/>
  <c r="C167" i="1"/>
  <c r="J163" i="1"/>
  <c r="I163" i="1"/>
  <c r="H163" i="1"/>
  <c r="G163" i="1"/>
  <c r="F163" i="1"/>
  <c r="E163" i="1"/>
  <c r="D163" i="1"/>
  <c r="C163" i="1"/>
  <c r="J159" i="1"/>
  <c r="H159" i="1"/>
  <c r="G159" i="1"/>
  <c r="F159" i="1"/>
  <c r="E159" i="1"/>
  <c r="D159" i="1"/>
  <c r="C159" i="1"/>
  <c r="J155" i="1"/>
  <c r="I155" i="1"/>
  <c r="H155" i="1"/>
  <c r="G155" i="1"/>
  <c r="F155" i="1"/>
  <c r="E155" i="1"/>
  <c r="D155" i="1"/>
  <c r="C155" i="1"/>
  <c r="J151" i="1"/>
  <c r="H151" i="1"/>
  <c r="G151" i="1"/>
  <c r="F151" i="1"/>
  <c r="E151" i="1"/>
  <c r="D151" i="1"/>
  <c r="C151" i="1"/>
  <c r="J147" i="1"/>
  <c r="H147" i="1"/>
  <c r="G147" i="1"/>
  <c r="F147" i="1"/>
  <c r="E147" i="1"/>
  <c r="D147" i="1"/>
  <c r="C147" i="1"/>
  <c r="J142" i="1"/>
  <c r="I142" i="1"/>
  <c r="H142" i="1"/>
  <c r="G142" i="1"/>
  <c r="F142" i="1"/>
  <c r="E142" i="1"/>
  <c r="D142" i="1"/>
  <c r="C142" i="1"/>
  <c r="J138" i="1"/>
  <c r="I138" i="1"/>
  <c r="H138" i="1"/>
  <c r="G138" i="1"/>
  <c r="F138" i="1"/>
  <c r="E138" i="1"/>
  <c r="D138" i="1"/>
  <c r="C138" i="1"/>
  <c r="J134" i="1"/>
  <c r="H134" i="1"/>
  <c r="G134" i="1"/>
  <c r="F134" i="1"/>
  <c r="E134" i="1"/>
  <c r="D134" i="1"/>
  <c r="C134" i="1"/>
  <c r="J129" i="1"/>
  <c r="H129" i="1"/>
  <c r="G129" i="1"/>
  <c r="F129" i="1"/>
  <c r="E129" i="1"/>
  <c r="D129" i="1"/>
  <c r="C129" i="1"/>
  <c r="J125" i="1"/>
  <c r="H125" i="1"/>
  <c r="G125" i="1"/>
  <c r="F125" i="1"/>
  <c r="E125" i="1"/>
  <c r="D125" i="1"/>
  <c r="C125" i="1"/>
  <c r="J121" i="1"/>
  <c r="I121" i="1"/>
  <c r="H121" i="1"/>
  <c r="G121" i="1"/>
  <c r="F121" i="1"/>
  <c r="E121" i="1"/>
  <c r="D121" i="1"/>
  <c r="C121" i="1"/>
  <c r="J117" i="1"/>
  <c r="H117" i="1"/>
  <c r="G117" i="1"/>
  <c r="F117" i="1"/>
  <c r="E117" i="1"/>
  <c r="D117" i="1"/>
  <c r="C117" i="1"/>
  <c r="J113" i="1"/>
  <c r="H113" i="1"/>
  <c r="G113" i="1"/>
  <c r="F113" i="1"/>
  <c r="E113" i="1"/>
  <c r="D113" i="1"/>
  <c r="C113" i="1"/>
  <c r="J109" i="1"/>
  <c r="H109" i="1"/>
  <c r="G109" i="1"/>
  <c r="F109" i="1"/>
  <c r="E109" i="1"/>
  <c r="D109" i="1"/>
  <c r="C109" i="1"/>
  <c r="J105" i="1"/>
  <c r="I105" i="1"/>
  <c r="H105" i="1"/>
  <c r="G105" i="1"/>
  <c r="F105" i="1"/>
  <c r="E105" i="1"/>
  <c r="D105" i="1"/>
  <c r="C105" i="1"/>
  <c r="J101" i="1"/>
  <c r="I101" i="1"/>
  <c r="H101" i="1"/>
  <c r="G101" i="1"/>
  <c r="F101" i="1"/>
  <c r="E101" i="1"/>
  <c r="D101" i="1"/>
  <c r="C101" i="1"/>
  <c r="J97" i="1"/>
  <c r="H97" i="1"/>
  <c r="G97" i="1"/>
  <c r="F97" i="1"/>
  <c r="E97" i="1"/>
  <c r="D97" i="1"/>
  <c r="C97" i="1"/>
  <c r="J93" i="1"/>
  <c r="I93" i="1"/>
  <c r="H93" i="1"/>
  <c r="G93" i="1"/>
  <c r="F93" i="1"/>
  <c r="E93" i="1"/>
  <c r="D93" i="1"/>
  <c r="C93" i="1"/>
  <c r="J89" i="1"/>
  <c r="I89" i="1"/>
  <c r="H89" i="1"/>
  <c r="G89" i="1"/>
  <c r="F89" i="1"/>
  <c r="E89" i="1"/>
  <c r="D89" i="1"/>
  <c r="C89" i="1"/>
  <c r="J85" i="1"/>
  <c r="I85" i="1"/>
  <c r="H85" i="1"/>
  <c r="G85" i="1"/>
  <c r="F85" i="1"/>
  <c r="E85" i="1"/>
  <c r="D85" i="1"/>
  <c r="C85" i="1"/>
  <c r="J81" i="1"/>
  <c r="H81" i="1"/>
  <c r="G81" i="1"/>
  <c r="F81" i="1"/>
  <c r="E81" i="1"/>
  <c r="D81" i="1"/>
  <c r="C81" i="1"/>
  <c r="J77" i="1"/>
  <c r="H77" i="1"/>
  <c r="G77" i="1"/>
  <c r="F77" i="1"/>
  <c r="E77" i="1"/>
  <c r="D77" i="1"/>
  <c r="C77" i="1"/>
  <c r="J72" i="1"/>
  <c r="H72" i="1"/>
  <c r="G72" i="1"/>
  <c r="F72" i="1"/>
  <c r="E72" i="1"/>
  <c r="D72" i="1"/>
  <c r="C72" i="1"/>
  <c r="J68" i="1"/>
  <c r="H68" i="1"/>
  <c r="G68" i="1"/>
  <c r="F68" i="1"/>
  <c r="E68" i="1"/>
  <c r="D68" i="1"/>
  <c r="C68" i="1"/>
  <c r="J64" i="1"/>
  <c r="H64" i="1"/>
  <c r="G64" i="1"/>
  <c r="F64" i="1"/>
  <c r="E64" i="1"/>
  <c r="D64" i="1"/>
  <c r="C64" i="1"/>
  <c r="J60" i="1"/>
  <c r="I60" i="1"/>
  <c r="I51" i="1" s="1"/>
  <c r="H60" i="1"/>
  <c r="G60" i="1"/>
  <c r="F60" i="1"/>
  <c r="E60" i="1"/>
  <c r="D60" i="1"/>
  <c r="C60" i="1"/>
  <c r="J56" i="1"/>
  <c r="H56" i="1"/>
  <c r="G56" i="1"/>
  <c r="F56" i="1"/>
  <c r="E56" i="1"/>
  <c r="D56" i="1"/>
  <c r="C56" i="1"/>
  <c r="J52" i="1"/>
  <c r="H52" i="1"/>
  <c r="G52" i="1"/>
  <c r="F52" i="1"/>
  <c r="E52" i="1"/>
  <c r="D52" i="1"/>
  <c r="C52" i="1"/>
  <c r="J47" i="1"/>
  <c r="I47" i="1"/>
  <c r="H47" i="1"/>
  <c r="G47" i="1"/>
  <c r="F47" i="1"/>
  <c r="E47" i="1"/>
  <c r="D47" i="1"/>
  <c r="C47" i="1"/>
  <c r="J43" i="1"/>
  <c r="H43" i="1"/>
  <c r="G43" i="1"/>
  <c r="F43" i="1"/>
  <c r="E43" i="1"/>
  <c r="D43" i="1"/>
  <c r="C43" i="1"/>
  <c r="J39" i="1"/>
  <c r="I39" i="1"/>
  <c r="H39" i="1"/>
  <c r="G39" i="1"/>
  <c r="F39" i="1"/>
  <c r="E39" i="1"/>
  <c r="D39" i="1"/>
  <c r="J35" i="1"/>
  <c r="I35" i="1"/>
  <c r="H35" i="1"/>
  <c r="G35" i="1"/>
  <c r="F35" i="1"/>
  <c r="E35" i="1"/>
  <c r="D35" i="1"/>
  <c r="C35" i="1"/>
  <c r="J31" i="1"/>
  <c r="I31" i="1"/>
  <c r="H31" i="1"/>
  <c r="G31" i="1"/>
  <c r="F31" i="1"/>
  <c r="E31" i="1"/>
  <c r="D31" i="1"/>
  <c r="C31" i="1"/>
  <c r="J27" i="1"/>
  <c r="I27" i="1"/>
  <c r="H27" i="1"/>
  <c r="G27" i="1"/>
  <c r="F27" i="1"/>
  <c r="E27" i="1"/>
  <c r="D27" i="1"/>
  <c r="C27" i="1"/>
  <c r="J22" i="1"/>
  <c r="H22" i="1"/>
  <c r="G22" i="1"/>
  <c r="F22" i="1"/>
  <c r="E22" i="1"/>
  <c r="D22" i="1"/>
  <c r="C22" i="1"/>
  <c r="J18" i="1"/>
  <c r="H18" i="1"/>
  <c r="G18" i="1"/>
  <c r="F18" i="1"/>
  <c r="E18" i="1"/>
  <c r="D18" i="1"/>
  <c r="C18" i="1"/>
  <c r="J14" i="1"/>
  <c r="I14" i="1"/>
  <c r="I9" i="1" s="1"/>
  <c r="H14" i="1"/>
  <c r="G14" i="1"/>
  <c r="F14" i="1"/>
  <c r="E14" i="1"/>
  <c r="D14" i="1"/>
  <c r="D10" i="1"/>
  <c r="E10" i="1"/>
  <c r="F10" i="1"/>
  <c r="G10" i="1"/>
  <c r="H10" i="1"/>
  <c r="J10" i="1"/>
  <c r="I133" i="1" l="1"/>
  <c r="F204" i="1"/>
  <c r="I225" i="1"/>
  <c r="I246" i="1"/>
  <c r="I304" i="1"/>
  <c r="J204" i="1"/>
  <c r="E204" i="1"/>
  <c r="I26" i="1"/>
  <c r="I175" i="1"/>
  <c r="I76" i="1"/>
  <c r="I146" i="1"/>
  <c r="G204" i="1"/>
  <c r="D76" i="1"/>
  <c r="D175" i="1"/>
  <c r="E175" i="1"/>
  <c r="F175" i="1"/>
  <c r="J246" i="1"/>
  <c r="C133" i="1"/>
  <c r="G225" i="1"/>
  <c r="J133" i="1"/>
  <c r="J51" i="1"/>
  <c r="H51" i="1"/>
  <c r="C295" i="1"/>
  <c r="H225" i="1"/>
  <c r="H295" i="1"/>
  <c r="G133" i="1"/>
  <c r="J9" i="1"/>
  <c r="G76" i="1"/>
  <c r="D246" i="1"/>
  <c r="G26" i="1"/>
  <c r="J146" i="1"/>
  <c r="J304" i="1"/>
  <c r="H175" i="1"/>
  <c r="D133" i="1"/>
  <c r="C9" i="1"/>
  <c r="E51" i="1"/>
  <c r="D295" i="1"/>
  <c r="E295" i="1"/>
  <c r="C51" i="1"/>
  <c r="E76" i="1"/>
  <c r="E146" i="1"/>
  <c r="E304" i="1"/>
  <c r="G304" i="1"/>
  <c r="D204" i="1"/>
  <c r="H26" i="1"/>
  <c r="J26" i="1"/>
  <c r="F76" i="1"/>
  <c r="C304" i="1"/>
  <c r="D304" i="1"/>
  <c r="F146" i="1"/>
  <c r="E26" i="1"/>
  <c r="C204" i="1"/>
  <c r="J175" i="1"/>
  <c r="C26" i="1"/>
  <c r="F51" i="1"/>
  <c r="C146" i="1"/>
  <c r="C225" i="1"/>
  <c r="F246" i="1"/>
  <c r="F304" i="1"/>
  <c r="C246" i="1"/>
  <c r="F133" i="1"/>
  <c r="D146" i="1"/>
  <c r="G246" i="1"/>
  <c r="E246" i="1"/>
  <c r="G51" i="1"/>
  <c r="G175" i="1"/>
  <c r="D225" i="1"/>
  <c r="E225" i="1"/>
  <c r="H246" i="1"/>
  <c r="H76" i="1"/>
  <c r="J76" i="1"/>
  <c r="E133" i="1"/>
  <c r="H133" i="1"/>
  <c r="D51" i="1"/>
  <c r="G146" i="1"/>
  <c r="J225" i="1"/>
  <c r="H146" i="1"/>
  <c r="H304" i="1"/>
  <c r="F26" i="1"/>
  <c r="D26" i="1"/>
  <c r="J295" i="1"/>
  <c r="C76" i="1"/>
  <c r="C175" i="1"/>
  <c r="F225" i="1"/>
  <c r="G9" i="1"/>
  <c r="F9" i="1"/>
  <c r="H9" i="1"/>
  <c r="D9" i="1"/>
  <c r="E9" i="1"/>
  <c r="C5" i="1" l="1"/>
  <c r="I5" i="1"/>
  <c r="H5" i="1"/>
  <c r="E5" i="1"/>
  <c r="J5" i="1"/>
  <c r="G5" i="1"/>
  <c r="F5" i="1"/>
  <c r="D5" i="1"/>
</calcChain>
</file>

<file path=xl/sharedStrings.xml><?xml version="1.0" encoding="utf-8"?>
<sst xmlns="http://schemas.openxmlformats.org/spreadsheetml/2006/main" count="1067" uniqueCount="109">
  <si>
    <t>Provincia, comarca indígena, distrito y actividad del hato</t>
  </si>
  <si>
    <t>Terneros y terneras</t>
  </si>
  <si>
    <t>Vacas</t>
  </si>
  <si>
    <t>Novillas</t>
  </si>
  <si>
    <t>Sementales</t>
  </si>
  <si>
    <t>Toretes</t>
  </si>
  <si>
    <t>Novillos</t>
  </si>
  <si>
    <t>Bueyes</t>
  </si>
  <si>
    <t>Ceba</t>
  </si>
  <si>
    <t>Cría</t>
  </si>
  <si>
    <t>Leche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</si>
  <si>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</si>
  <si>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</si>
  <si>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</si>
  <si>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</si>
  <si>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</si>
  <si>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</si>
  <si>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</si>
  <si>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</si>
  <si>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</si>
  <si>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</si>
  <si>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</si>
  <si>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</si>
  <si>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</si>
  <si>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</si>
  <si>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</si>
  <si>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</si>
  <si>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</si>
  <si>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</si>
  <si>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</si>
  <si>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</si>
  <si>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</si>
  <si>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</si>
  <si>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</si>
  <si>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</si>
  <si>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</si>
  <si>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</si>
  <si>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</si>
  <si>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</si>
  <si>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</si>
  <si>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Tierras Altas</t>
  </si>
  <si>
    <t>Chepigana</t>
  </si>
  <si>
    <t>Pinogana</t>
  </si>
  <si>
    <t>Santa Fe</t>
  </si>
  <si>
    <t>Chitré</t>
  </si>
  <si>
    <t>Las Minas</t>
  </si>
  <si>
    <t>Los Pozos</t>
  </si>
  <si>
    <t>Ocú</t>
  </si>
  <si>
    <t>Parita</t>
  </si>
  <si>
    <t>Pesé</t>
  </si>
  <si>
    <t>Santa María</t>
  </si>
  <si>
    <t>Guararé</t>
  </si>
  <si>
    <t>Las Tablas</t>
  </si>
  <si>
    <t>Los Santos</t>
  </si>
  <si>
    <t>Macaracas</t>
  </si>
  <si>
    <t>Pedasí</t>
  </si>
  <si>
    <t>Pocrí</t>
  </si>
  <si>
    <t>Tonosí</t>
  </si>
  <si>
    <t>Balboa</t>
  </si>
  <si>
    <t>Chepo</t>
  </si>
  <si>
    <t>Chimán</t>
  </si>
  <si>
    <t>Panamá</t>
  </si>
  <si>
    <t>San Miguelito</t>
  </si>
  <si>
    <t>Taboga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</si>
  <si>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</si>
  <si>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</si>
  <si>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</si>
  <si>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</si>
  <si>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</si>
  <si>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</si>
  <si>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</si>
  <si>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</si>
  <si>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</si>
  <si>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</si>
  <si>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</si>
  <si>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</si>
  <si>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</si>
  <si>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</si>
  <si>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</si>
  <si>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</si>
  <si>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</si>
  <si>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</si>
  <si>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</si>
  <si>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</si>
  <si>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</si>
  <si>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</si>
  <si>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</si>
  <si>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</si>
  <si>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</si>
  <si>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San Carlos</t>
  </si>
  <si>
    <t>Coclé</t>
  </si>
  <si>
    <t>Chiriquí</t>
  </si>
  <si>
    <t>Darién</t>
  </si>
  <si>
    <t>Herrera</t>
  </si>
  <si>
    <t>Veraguas</t>
  </si>
  <si>
    <t>Comarca Emberá</t>
  </si>
  <si>
    <t>Comarca Ngäbe Buglé</t>
  </si>
  <si>
    <t>Total</t>
  </si>
  <si>
    <t xml:space="preserve">Clase </t>
  </si>
  <si>
    <t xml:space="preserve"> -   Cantidad nula o cero.</t>
  </si>
  <si>
    <t>-</t>
  </si>
  <si>
    <t xml:space="preserve">Santa Catalina o Calovébora </t>
  </si>
  <si>
    <t>Cuadro 3.  EXPLOTACIONES Y EXISTENCIA DE GANADO VACUNO EN LA REPÚBLICA, POR CLASE, SEGÚN PROVINCIA, COMARCA INDÍGENA, DISTRITO Y ACTIVIDAD DEL HATO: VIII CENSO NACIONAL AGROPECUARIO 2024</t>
  </si>
  <si>
    <t xml:space="preserve">Panamá Oeste </t>
  </si>
  <si>
    <t>TOTAL</t>
  </si>
  <si>
    <t>(1)  Una explotación puede tener más de una actividad (ceba, cría y leche).</t>
  </si>
  <si>
    <t>Explotaciones (1)</t>
  </si>
  <si>
    <t>NOTA: Las provincias, comarcas indígenas, distritos y actividad del hato que no registraron aportación, no fueron incluidos en el cuadro.</t>
  </si>
  <si>
    <t>Existencia de ganado vacuno (en cabezas)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</si>
</sst>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1"/>
    <xf numFmtId="0" fontId="1" fillId="0" borderId="1"/>
  </cellStyleXfs>
  <cellXfs count="41">
    <xf numFmtId="0" fontId="0" fillId="0" borderId="0" xfId="0"/>
    <xf numFmtId="0" fontId="0" fillId="3" borderId="0" xfId="0" applyFill="1"/>
    <xf numFmtId="0" fontId="0" fillId="3" borderId="1" xfId="0" applyFill="1" applyBorder="1"/>
    <xf numFmtId="0" fontId="3" fillId="3" borderId="1" xfId="24" applyFont="1" applyFill="1" applyBorder="1" applyAlignment="1">
      <alignment horizontal="left" vertical="center" wrapText="1"/>
    </xf>
    <xf numFmtId="0" fontId="3" fillId="3" borderId="1" xfId="24" applyFont="1" applyFill="1" applyBorder="1" applyAlignment="1">
      <alignment horizontal="left" vertical="center" wrapText="1" indent="3"/>
    </xf>
    <xf numFmtId="0" fontId="3" fillId="3" borderId="1" xfId="26" applyFont="1" applyFill="1" applyBorder="1" applyAlignment="1">
      <alignment horizontal="left" vertical="center" wrapText="1" indent="3"/>
    </xf>
    <xf numFmtId="165" fontId="3" fillId="3" borderId="1" xfId="24" applyNumberFormat="1" applyFont="1" applyFill="1" applyBorder="1" applyAlignment="1">
      <alignment horizontal="left" vertical="center" wrapText="1" indent="2"/>
    </xf>
    <xf numFmtId="166" fontId="2" fillId="3" borderId="2" xfId="40" applyNumberFormat="1" applyFont="1" applyFill="1" applyBorder="1" applyAlignment="1">
      <alignment horizontal="right" wrapText="1"/>
    </xf>
    <xf numFmtId="166" fontId="2" fillId="3" borderId="9" xfId="40" applyNumberFormat="1" applyFont="1" applyFill="1" applyBorder="1" applyAlignment="1">
      <alignment horizontal="right" wrapText="1"/>
    </xf>
    <xf numFmtId="166" fontId="3" fillId="3" borderId="2" xfId="40" applyNumberFormat="1" applyFont="1" applyFill="1" applyBorder="1" applyAlignment="1">
      <alignment horizontal="right" wrapText="1"/>
    </xf>
    <xf numFmtId="166" fontId="3" fillId="3" borderId="9" xfId="40" applyNumberFormat="1" applyFont="1" applyFill="1" applyBorder="1" applyAlignment="1">
      <alignment horizontal="right" wrapText="1"/>
    </xf>
    <xf numFmtId="0" fontId="2" fillId="3" borderId="1" xfId="23" applyFont="1" applyFill="1" applyBorder="1" applyAlignment="1">
      <alignment horizontal="center" vertical="center" wrapText="1"/>
    </xf>
    <xf numFmtId="3" fontId="0" fillId="3" borderId="0" xfId="0" applyNumberFormat="1" applyFill="1"/>
    <xf numFmtId="164" fontId="2" fillId="3" borderId="2" xfId="40" applyNumberFormat="1" applyFont="1" applyFill="1" applyBorder="1" applyAlignment="1">
      <alignment horizontal="right" wrapText="1"/>
    </xf>
    <xf numFmtId="164" fontId="2" fillId="3" borderId="9" xfId="40" applyNumberFormat="1" applyFont="1" applyFill="1" applyBorder="1" applyAlignment="1">
      <alignment horizontal="right" wrapText="1"/>
    </xf>
    <xf numFmtId="164" fontId="3" fillId="3" borderId="2" xfId="40" applyNumberFormat="1" applyFont="1" applyFill="1" applyBorder="1" applyAlignment="1">
      <alignment horizontal="right" wrapText="1"/>
    </xf>
    <xf numFmtId="164" fontId="3" fillId="3" borderId="9" xfId="40" applyNumberFormat="1" applyFont="1" applyFill="1" applyBorder="1" applyAlignment="1">
      <alignment horizontal="right" wrapText="1"/>
    </xf>
    <xf numFmtId="166" fontId="2" fillId="3" borderId="12" xfId="40" applyNumberFormat="1" applyFont="1" applyFill="1" applyBorder="1" applyAlignment="1">
      <alignment horizontal="right" wrapText="1"/>
    </xf>
    <xf numFmtId="164" fontId="3" fillId="3" borderId="12" xfId="4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13" xfId="24" applyFont="1" applyFill="1" applyBorder="1" applyAlignment="1">
      <alignment horizontal="left" vertical="center" wrapText="1" indent="3"/>
    </xf>
    <xf numFmtId="164" fontId="3" fillId="3" borderId="14" xfId="40" applyNumberFormat="1" applyFont="1" applyFill="1" applyBorder="1" applyAlignment="1">
      <alignment horizontal="center" vertical="center" wrapText="1"/>
    </xf>
    <xf numFmtId="166" fontId="3" fillId="3" borderId="15" xfId="40" applyNumberFormat="1" applyFont="1" applyFill="1" applyBorder="1" applyAlignment="1">
      <alignment horizontal="right" wrapText="1"/>
    </xf>
    <xf numFmtId="166" fontId="3" fillId="3" borderId="16" xfId="40" applyNumberFormat="1" applyFont="1" applyFill="1" applyBorder="1" applyAlignment="1">
      <alignment horizontal="right" wrapText="1"/>
    </xf>
    <xf numFmtId="164" fontId="2" fillId="3" borderId="12" xfId="40" applyNumberFormat="1" applyFont="1" applyFill="1" applyBorder="1" applyAlignment="1">
      <alignment horizontal="center" vertical="center" wrapText="1"/>
    </xf>
    <xf numFmtId="0" fontId="5" fillId="2" borderId="6" xfId="40" applyNumberFormat="1" applyFont="1" applyFill="1" applyBorder="1" applyAlignment="1">
      <alignment horizontal="center" vertical="center"/>
    </xf>
    <xf numFmtId="0" fontId="5" fillId="2" borderId="6" xfId="40" applyNumberFormat="1" applyFont="1" applyFill="1" applyBorder="1" applyAlignment="1">
      <alignment horizontal="center" vertical="center" wrapText="1"/>
    </xf>
    <xf numFmtId="0" fontId="2" fillId="3" borderId="1" xfId="42" applyFont="1" applyFill="1" applyBorder="1" applyAlignment="1">
      <alignment horizontal="center" vertical="center" wrapText="1"/>
    </xf>
    <xf numFmtId="0" fontId="2" fillId="3" borderId="11" xfId="4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5" fillId="2" borderId="4" xfId="40" applyNumberFormat="1" applyFont="1" applyFill="1" applyBorder="1" applyAlignment="1">
      <alignment horizontal="center" vertical="center" wrapText="1"/>
    </xf>
    <xf numFmtId="0" fontId="5" fillId="2" borderId="5" xfId="40" applyNumberFormat="1" applyFont="1" applyFill="1" applyBorder="1" applyAlignment="1">
      <alignment horizontal="center" vertical="center" wrapText="1"/>
    </xf>
    <xf numFmtId="0" fontId="5" fillId="2" borderId="7" xfId="40" applyNumberFormat="1" applyFont="1" applyFill="1" applyBorder="1" applyAlignment="1">
      <alignment horizontal="center" vertical="center" wrapText="1"/>
    </xf>
    <xf numFmtId="0" fontId="5" fillId="2" borderId="10" xfId="40" applyNumberFormat="1" applyFont="1" applyFill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24" applyFont="1" applyFill="1" applyBorder="1" applyAlignment="1">
      <alignment horizontal="left" vertical="center" wrapText="1" indent="3"/>
    </xf>
  </cellXfs>
  <cellStyles count="43">
    <cellStyle name="Millares" xfId="40" builtinId="3"/>
    <cellStyle name="Normal" xfId="0" builtinId="0"/>
    <cellStyle name="style1749817252648" xfId="1"/>
    <cellStyle name="style1749817252664" xfId="2"/>
    <cellStyle name="style1749817252695" xfId="3"/>
    <cellStyle name="style1749817252711" xfId="4"/>
    <cellStyle name="style1749817252727" xfId="5"/>
    <cellStyle name="style1749817252758" xfId="6"/>
    <cellStyle name="style1749817252789" xfId="7"/>
    <cellStyle name="style1749817252805" xfId="8"/>
    <cellStyle name="style1749817252820" xfId="9"/>
    <cellStyle name="style1749817252852" xfId="10"/>
    <cellStyle name="style1749817252867" xfId="11"/>
    <cellStyle name="style1749817252883" xfId="12"/>
    <cellStyle name="style1749817252898" xfId="13"/>
    <cellStyle name="style1749817252914" xfId="14"/>
    <cellStyle name="style1749817252945" xfId="15"/>
    <cellStyle name="style1749817252961" xfId="16"/>
    <cellStyle name="style1749817252977" xfId="17"/>
    <cellStyle name="style1749817253001" xfId="18"/>
    <cellStyle name="style1749817253017" xfId="19"/>
    <cellStyle name="style1749817253033" xfId="20"/>
    <cellStyle name="style1749817253064" xfId="21"/>
    <cellStyle name="style1749817253079" xfId="22"/>
    <cellStyle name="style1749817253095" xfId="23"/>
    <cellStyle name="style1749817253111" xfId="24"/>
    <cellStyle name="style1749817253126" xfId="25"/>
    <cellStyle name="style1749817253251" xfId="26"/>
    <cellStyle name="style1749817253267" xfId="27"/>
    <cellStyle name="style1749817253283" xfId="28"/>
    <cellStyle name="style1749817253298" xfId="29"/>
    <cellStyle name="style1749817253314" xfId="30"/>
    <cellStyle name="style1749817253345" xfId="31"/>
    <cellStyle name="style1749817253361" xfId="32"/>
    <cellStyle name="style1749817253376" xfId="33"/>
    <cellStyle name="style1749817253392" xfId="34"/>
    <cellStyle name="style1749817253486" xfId="35"/>
    <cellStyle name="style1749817253620" xfId="36"/>
    <cellStyle name="style1749817253636" xfId="37"/>
    <cellStyle name="style1749817253651" xfId="38"/>
    <cellStyle name="style1749817253667" xfId="39"/>
    <cellStyle name="style1749820047536" xfId="41"/>
    <cellStyle name="style1750345603807" xfId="4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3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30.42578125" style="1" customWidth="1"/>
    <col min="2" max="2" width="17" style="1" customWidth="1"/>
    <col min="3" max="4" width="10.5703125" style="1" customWidth="1"/>
    <col min="5" max="5" width="11" style="1" customWidth="1"/>
    <col min="6" max="6" width="10.5703125" style="1" customWidth="1"/>
    <col min="7" max="9" width="9" style="1" customWidth="1"/>
    <col min="10" max="10" width="11.28515625" style="2" customWidth="1"/>
    <col min="11" max="26" width="9.140625" style="1"/>
    <col min="27" max="34" width="9.28515625" style="1" bestFit="1" customWidth="1"/>
    <col min="35" max="35" width="10.42578125" style="1" bestFit="1" customWidth="1"/>
    <col min="36" max="16384" width="9.140625" style="1"/>
  </cols>
  <sheetData>
    <row r="1" spans="1:35" ht="60" customHeight="1" x14ac:dyDescent="0.25">
      <c r="A1" s="28" t="s">
        <v>102</v>
      </c>
      <c r="B1" s="28"/>
      <c r="C1" s="28"/>
      <c r="D1" s="28"/>
      <c r="E1" s="28"/>
      <c r="F1" s="28"/>
      <c r="G1" s="28"/>
      <c r="H1" s="28"/>
      <c r="I1" s="28"/>
      <c r="J1" s="28"/>
    </row>
    <row r="2" spans="1:35" ht="30" customHeight="1" x14ac:dyDescent="0.25">
      <c r="A2" s="37" t="s">
        <v>0</v>
      </c>
      <c r="B2" s="37" t="s">
        <v>106</v>
      </c>
      <c r="C2" s="33" t="s">
        <v>108</v>
      </c>
      <c r="D2" s="34"/>
      <c r="E2" s="34"/>
      <c r="F2" s="34"/>
      <c r="G2" s="34"/>
      <c r="H2" s="34"/>
      <c r="I2" s="34"/>
      <c r="J2" s="34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35" ht="30" customHeight="1" x14ac:dyDescent="0.25">
      <c r="A3" s="38"/>
      <c r="B3" s="38"/>
      <c r="C3" s="35" t="s">
        <v>97</v>
      </c>
      <c r="D3" s="33" t="s">
        <v>98</v>
      </c>
      <c r="E3" s="34"/>
      <c r="F3" s="34"/>
      <c r="G3" s="34"/>
      <c r="H3" s="34"/>
      <c r="I3" s="34"/>
      <c r="J3" s="34"/>
    </row>
    <row r="4" spans="1:35" ht="39.950000000000003" customHeight="1" x14ac:dyDescent="0.25">
      <c r="A4" s="38"/>
      <c r="B4" s="38"/>
      <c r="C4" s="36"/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6" t="s">
        <v>1</v>
      </c>
    </row>
    <row r="5" spans="1:35" ht="21" customHeight="1" x14ac:dyDescent="0.25">
      <c r="A5" s="11" t="s">
        <v>104</v>
      </c>
      <c r="B5" s="17">
        <f t="shared" ref="B5:H5" si="0">+B9+B26+B51+B76+B133+B146+B175+B204+B225+B246+B295+B304</f>
        <v>38819</v>
      </c>
      <c r="C5" s="13">
        <f t="shared" si="0"/>
        <v>1401169</v>
      </c>
      <c r="D5" s="13">
        <f t="shared" si="0"/>
        <v>598601</v>
      </c>
      <c r="E5" s="13">
        <f t="shared" si="0"/>
        <v>215527</v>
      </c>
      <c r="F5" s="13">
        <f t="shared" si="0"/>
        <v>30701</v>
      </c>
      <c r="G5" s="13">
        <f t="shared" si="0"/>
        <v>22225</v>
      </c>
      <c r="H5" s="13">
        <f t="shared" si="0"/>
        <v>250534</v>
      </c>
      <c r="I5" s="13">
        <f>+I9+I26+I51+I76+I133+I146+I175+I204+I225+I246+I304</f>
        <v>283</v>
      </c>
      <c r="J5" s="14">
        <f>+J9+J26+J51+J76+J133+J146+J175+J204+J225+J246+J295+J304</f>
        <v>283298</v>
      </c>
      <c r="AA5" s="12"/>
      <c r="AB5" s="12"/>
      <c r="AC5" s="12"/>
      <c r="AD5" s="12"/>
      <c r="AE5" s="12"/>
      <c r="AF5" s="12"/>
      <c r="AG5" s="12"/>
      <c r="AH5" s="12"/>
      <c r="AI5" s="12"/>
    </row>
    <row r="6" spans="1:35" ht="21" customHeight="1" x14ac:dyDescent="0.25">
      <c r="A6" s="40" t="s">
        <v>8</v>
      </c>
      <c r="B6" s="24">
        <v>10675</v>
      </c>
      <c r="C6" s="13">
        <v>334188</v>
      </c>
      <c r="D6" s="13">
        <v>31163.000000000015</v>
      </c>
      <c r="E6" s="13">
        <v>0</v>
      </c>
      <c r="F6" s="13">
        <v>0</v>
      </c>
      <c r="G6" s="13">
        <v>0</v>
      </c>
      <c r="H6" s="13">
        <v>250534</v>
      </c>
      <c r="I6" s="13">
        <v>0</v>
      </c>
      <c r="J6" s="14">
        <v>52490.999999999978</v>
      </c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1" customHeight="1" x14ac:dyDescent="0.25">
      <c r="A7" s="40" t="s">
        <v>9</v>
      </c>
      <c r="B7" s="24">
        <v>33595.999999999993</v>
      </c>
      <c r="C7" s="13">
        <v>910412</v>
      </c>
      <c r="D7" s="13">
        <v>472289.99999999994</v>
      </c>
      <c r="E7" s="13">
        <v>188805.99999999994</v>
      </c>
      <c r="F7" s="13">
        <v>28632</v>
      </c>
      <c r="G7" s="13">
        <v>20809.000000000004</v>
      </c>
      <c r="H7" s="13">
        <v>0</v>
      </c>
      <c r="I7" s="13">
        <v>283.00000000000006</v>
      </c>
      <c r="J7" s="14">
        <v>199592.00000000009</v>
      </c>
      <c r="AA7" s="12"/>
      <c r="AB7" s="12"/>
      <c r="AC7" s="12"/>
      <c r="AD7" s="12"/>
      <c r="AE7" s="12"/>
      <c r="AF7" s="12"/>
      <c r="AG7" s="12"/>
      <c r="AH7" s="12"/>
      <c r="AI7" s="12"/>
    </row>
    <row r="8" spans="1:35" ht="21" customHeight="1" x14ac:dyDescent="0.25">
      <c r="A8" s="40" t="s">
        <v>10</v>
      </c>
      <c r="B8" s="24">
        <v>3833</v>
      </c>
      <c r="C8" s="13">
        <v>156568.99999999997</v>
      </c>
      <c r="D8" s="13">
        <v>95147.999999999985</v>
      </c>
      <c r="E8" s="13">
        <v>26720.999999999993</v>
      </c>
      <c r="F8" s="13">
        <v>2069</v>
      </c>
      <c r="G8" s="13">
        <v>1415.9999999999991</v>
      </c>
      <c r="H8" s="13">
        <v>0</v>
      </c>
      <c r="I8" s="13">
        <v>0</v>
      </c>
      <c r="J8" s="14">
        <v>31215.000000000007</v>
      </c>
      <c r="AA8" s="12"/>
      <c r="AB8" s="12"/>
      <c r="AC8" s="12"/>
      <c r="AD8" s="12"/>
      <c r="AE8" s="12"/>
      <c r="AF8" s="12"/>
      <c r="AG8" s="12"/>
      <c r="AH8" s="12"/>
      <c r="AI8" s="12"/>
    </row>
    <row r="9" spans="1:35" ht="21" customHeight="1" x14ac:dyDescent="0.25">
      <c r="A9" s="3" t="s">
        <v>11</v>
      </c>
      <c r="B9" s="17">
        <f t="shared" ref="B9:J9" si="1">+B10+B14+B18+B22</f>
        <v>1538</v>
      </c>
      <c r="C9" s="13">
        <f t="shared" si="1"/>
        <v>42200.000000000007</v>
      </c>
      <c r="D9" s="13">
        <f t="shared" si="1"/>
        <v>17670</v>
      </c>
      <c r="E9" s="13">
        <f t="shared" si="1"/>
        <v>6092</v>
      </c>
      <c r="F9" s="13">
        <f t="shared" si="1"/>
        <v>1111.0000000000002</v>
      </c>
      <c r="G9" s="13">
        <f t="shared" si="1"/>
        <v>754</v>
      </c>
      <c r="H9" s="13">
        <f t="shared" si="1"/>
        <v>8400</v>
      </c>
      <c r="I9" s="13">
        <f>I14</f>
        <v>1.9999999999999998</v>
      </c>
      <c r="J9" s="14">
        <f t="shared" si="1"/>
        <v>8170.9999999999982</v>
      </c>
      <c r="AA9" s="12"/>
      <c r="AB9" s="12"/>
      <c r="AC9" s="12"/>
      <c r="AD9" s="12"/>
      <c r="AE9" s="12"/>
      <c r="AF9" s="12"/>
      <c r="AG9" s="12"/>
      <c r="AH9" s="12"/>
    </row>
    <row r="10" spans="1:35" ht="21" customHeight="1" x14ac:dyDescent="0.25">
      <c r="A10" s="6" t="s">
        <v>11</v>
      </c>
      <c r="B10" s="18">
        <v>172</v>
      </c>
      <c r="C10" s="15">
        <f>SUM(C11:C13)</f>
        <v>3048.0000000000018</v>
      </c>
      <c r="D10" s="15">
        <f t="shared" ref="D10:J10" si="2">SUM(D11:D13)</f>
        <v>1503.9999999999998</v>
      </c>
      <c r="E10" s="15">
        <f t="shared" si="2"/>
        <v>525</v>
      </c>
      <c r="F10" s="15">
        <f t="shared" si="2"/>
        <v>95.999999999999986</v>
      </c>
      <c r="G10" s="15">
        <f t="shared" si="2"/>
        <v>85</v>
      </c>
      <c r="H10" s="15">
        <f t="shared" si="2"/>
        <v>206</v>
      </c>
      <c r="I10" s="15" t="s">
        <v>100</v>
      </c>
      <c r="J10" s="16">
        <f t="shared" si="2"/>
        <v>632.00000000000023</v>
      </c>
      <c r="AA10" s="12"/>
      <c r="AB10" s="12"/>
      <c r="AC10" s="12"/>
      <c r="AD10" s="12"/>
      <c r="AE10" s="12"/>
      <c r="AF10" s="12"/>
      <c r="AG10" s="12"/>
      <c r="AH10" s="12"/>
    </row>
    <row r="11" spans="1:35" ht="15" customHeight="1" x14ac:dyDescent="0.25">
      <c r="A11" s="4" t="s">
        <v>8</v>
      </c>
      <c r="B11" s="18">
        <v>41</v>
      </c>
      <c r="C11" s="15">
        <v>337.00000000000011</v>
      </c>
      <c r="D11" s="15">
        <v>60</v>
      </c>
      <c r="E11" s="15" t="s">
        <v>100</v>
      </c>
      <c r="F11" s="15" t="s">
        <v>100</v>
      </c>
      <c r="G11" s="15" t="s">
        <v>100</v>
      </c>
      <c r="H11" s="15">
        <v>206</v>
      </c>
      <c r="I11" s="15" t="s">
        <v>100</v>
      </c>
      <c r="J11" s="16">
        <v>71.000000000000014</v>
      </c>
      <c r="AA11" s="12"/>
      <c r="AB11" s="12"/>
      <c r="AC11" s="12"/>
      <c r="AD11" s="12"/>
      <c r="AE11" s="12"/>
      <c r="AF11" s="12"/>
      <c r="AG11" s="12"/>
      <c r="AH11" s="12"/>
    </row>
    <row r="12" spans="1:35" ht="15" customHeight="1" x14ac:dyDescent="0.25">
      <c r="A12" s="4" t="s">
        <v>9</v>
      </c>
      <c r="B12" s="18">
        <v>169</v>
      </c>
      <c r="C12" s="15">
        <v>2708.0000000000018</v>
      </c>
      <c r="D12" s="15">
        <v>1440.9999999999998</v>
      </c>
      <c r="E12" s="15">
        <v>525</v>
      </c>
      <c r="F12" s="15">
        <v>95.999999999999986</v>
      </c>
      <c r="G12" s="15">
        <v>85</v>
      </c>
      <c r="H12" s="15" t="s">
        <v>100</v>
      </c>
      <c r="I12" s="15" t="s">
        <v>100</v>
      </c>
      <c r="J12" s="16">
        <v>561.00000000000023</v>
      </c>
      <c r="AA12" s="12"/>
      <c r="AB12" s="12"/>
      <c r="AC12" s="12"/>
      <c r="AD12" s="12"/>
      <c r="AE12" s="12"/>
      <c r="AF12" s="12"/>
      <c r="AG12" s="12"/>
      <c r="AH12" s="12"/>
    </row>
    <row r="13" spans="1:35" ht="15" customHeight="1" x14ac:dyDescent="0.25">
      <c r="A13" s="4" t="s">
        <v>10</v>
      </c>
      <c r="B13" s="18">
        <v>2</v>
      </c>
      <c r="C13" s="15">
        <v>3.0000000000000013</v>
      </c>
      <c r="D13" s="15">
        <v>2.9999999999999996</v>
      </c>
      <c r="E13" s="15" t="s">
        <v>100</v>
      </c>
      <c r="F13" s="15" t="s">
        <v>100</v>
      </c>
      <c r="G13" s="15" t="s">
        <v>100</v>
      </c>
      <c r="H13" s="15" t="s">
        <v>100</v>
      </c>
      <c r="I13" s="15" t="s">
        <v>100</v>
      </c>
      <c r="J13" s="16" t="s">
        <v>100</v>
      </c>
      <c r="AA13" s="12"/>
      <c r="AB13" s="12"/>
      <c r="AC13" s="12"/>
      <c r="AD13" s="12"/>
      <c r="AE13" s="12"/>
      <c r="AF13" s="12"/>
      <c r="AG13" s="12"/>
      <c r="AH13" s="12"/>
    </row>
    <row r="14" spans="1:35" ht="21" customHeight="1" x14ac:dyDescent="0.25">
      <c r="A14" s="6" t="s">
        <v>12</v>
      </c>
      <c r="B14" s="24">
        <v>611</v>
      </c>
      <c r="C14" s="13">
        <f>SUM(C15:C17)</f>
        <v>24501.000000000007</v>
      </c>
      <c r="D14" s="13">
        <f t="shared" ref="D14" si="3">SUM(D15:D17)</f>
        <v>9804</v>
      </c>
      <c r="E14" s="13">
        <f t="shared" ref="E14" si="4">SUM(E15:E17)</f>
        <v>3545.0000000000005</v>
      </c>
      <c r="F14" s="13">
        <f t="shared" ref="F14" si="5">SUM(F15:F17)</f>
        <v>556.00000000000011</v>
      </c>
      <c r="G14" s="13">
        <f t="shared" ref="G14" si="6">SUM(G15:G17)</f>
        <v>258.99999999999994</v>
      </c>
      <c r="H14" s="13">
        <f t="shared" ref="H14" si="7">SUM(H15:H17)</f>
        <v>5486</v>
      </c>
      <c r="I14" s="13">
        <f t="shared" ref="I14" si="8">SUM(I15:I17)</f>
        <v>1.9999999999999998</v>
      </c>
      <c r="J14" s="14">
        <f t="shared" ref="J14" si="9">SUM(J15:J17)</f>
        <v>4848.9999999999982</v>
      </c>
      <c r="AA14" s="12"/>
      <c r="AB14" s="12"/>
      <c r="AC14" s="12"/>
      <c r="AD14" s="12"/>
      <c r="AE14" s="12"/>
      <c r="AF14" s="12"/>
      <c r="AG14" s="12"/>
      <c r="AH14" s="12"/>
    </row>
    <row r="15" spans="1:35" ht="15" customHeight="1" x14ac:dyDescent="0.25">
      <c r="A15" s="4" t="s">
        <v>8</v>
      </c>
      <c r="B15" s="18">
        <v>144</v>
      </c>
      <c r="C15" s="9">
        <v>7086.0000000000018</v>
      </c>
      <c r="D15" s="9">
        <v>228</v>
      </c>
      <c r="E15" s="9" t="s">
        <v>100</v>
      </c>
      <c r="F15" s="9" t="s">
        <v>100</v>
      </c>
      <c r="G15" s="9" t="s">
        <v>100</v>
      </c>
      <c r="H15" s="9">
        <v>5486</v>
      </c>
      <c r="I15" s="9" t="s">
        <v>100</v>
      </c>
      <c r="J15" s="10">
        <v>1372.0000000000002</v>
      </c>
      <c r="AA15" s="12"/>
      <c r="AB15" s="12"/>
      <c r="AC15" s="12"/>
      <c r="AD15" s="12"/>
      <c r="AE15" s="12"/>
      <c r="AF15" s="12"/>
      <c r="AG15" s="12"/>
      <c r="AH15" s="12"/>
    </row>
    <row r="16" spans="1:35" ht="15" customHeight="1" x14ac:dyDescent="0.25">
      <c r="A16" s="4" t="s">
        <v>9</v>
      </c>
      <c r="B16" s="18">
        <v>567</v>
      </c>
      <c r="C16" s="9">
        <v>17022.000000000004</v>
      </c>
      <c r="D16" s="9">
        <v>9303</v>
      </c>
      <c r="E16" s="9">
        <v>3497.0000000000005</v>
      </c>
      <c r="F16" s="9">
        <v>549.00000000000011</v>
      </c>
      <c r="G16" s="9">
        <v>258.99999999999994</v>
      </c>
      <c r="H16" s="9" t="s">
        <v>100</v>
      </c>
      <c r="I16" s="9">
        <v>1.9999999999999998</v>
      </c>
      <c r="J16" s="10">
        <v>3411.9999999999977</v>
      </c>
      <c r="AA16" s="12"/>
      <c r="AB16" s="12"/>
      <c r="AC16" s="12"/>
      <c r="AD16" s="12"/>
      <c r="AE16" s="12"/>
      <c r="AF16" s="12"/>
      <c r="AG16" s="12"/>
      <c r="AH16" s="12"/>
    </row>
    <row r="17" spans="1:34" ht="15" customHeight="1" x14ac:dyDescent="0.25">
      <c r="A17" s="4" t="s">
        <v>10</v>
      </c>
      <c r="B17" s="18">
        <v>17</v>
      </c>
      <c r="C17" s="9">
        <v>393</v>
      </c>
      <c r="D17" s="9">
        <v>272.99999999999994</v>
      </c>
      <c r="E17" s="9">
        <v>48</v>
      </c>
      <c r="F17" s="9">
        <v>7</v>
      </c>
      <c r="G17" s="9" t="s">
        <v>100</v>
      </c>
      <c r="H17" s="9" t="s">
        <v>100</v>
      </c>
      <c r="I17" s="9" t="s">
        <v>100</v>
      </c>
      <c r="J17" s="10">
        <v>65.000000000000028</v>
      </c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 x14ac:dyDescent="0.25">
      <c r="A18" s="6" t="s">
        <v>13</v>
      </c>
      <c r="B18" s="24">
        <v>234</v>
      </c>
      <c r="C18" s="7">
        <f t="shared" ref="C18" si="10">SUM(C19:C21)</f>
        <v>6673</v>
      </c>
      <c r="D18" s="7">
        <f t="shared" ref="D18" si="11">SUM(D19:D21)</f>
        <v>2716</v>
      </c>
      <c r="E18" s="7">
        <f t="shared" ref="E18" si="12">SUM(E19:E21)</f>
        <v>896</v>
      </c>
      <c r="F18" s="7">
        <f t="shared" ref="F18" si="13">SUM(F19:F21)</f>
        <v>149</v>
      </c>
      <c r="G18" s="7">
        <f t="shared" ref="G18" si="14">SUM(G19:G21)</f>
        <v>206.00000000000006</v>
      </c>
      <c r="H18" s="7">
        <f t="shared" ref="H18" si="15">SUM(H19:H21)</f>
        <v>1515</v>
      </c>
      <c r="I18" s="7" t="s">
        <v>100</v>
      </c>
      <c r="J18" s="8">
        <f t="shared" ref="J18" si="16">SUM(J19:J21)</f>
        <v>1191.0000000000002</v>
      </c>
      <c r="AA18" s="12"/>
      <c r="AB18" s="12"/>
      <c r="AC18" s="12"/>
      <c r="AD18" s="12"/>
      <c r="AE18" s="12"/>
      <c r="AF18" s="12"/>
      <c r="AG18" s="12"/>
      <c r="AH18" s="12"/>
    </row>
    <row r="19" spans="1:34" ht="15" customHeight="1" x14ac:dyDescent="0.25">
      <c r="A19" s="4" t="s">
        <v>8</v>
      </c>
      <c r="B19" s="18">
        <v>72</v>
      </c>
      <c r="C19" s="9">
        <v>1825.0000000000005</v>
      </c>
      <c r="D19" s="9">
        <v>55</v>
      </c>
      <c r="E19" s="9" t="s">
        <v>100</v>
      </c>
      <c r="F19" s="9" t="s">
        <v>100</v>
      </c>
      <c r="G19" s="9" t="s">
        <v>100</v>
      </c>
      <c r="H19" s="9">
        <v>1515</v>
      </c>
      <c r="I19" s="9" t="s">
        <v>100</v>
      </c>
      <c r="J19" s="10">
        <v>254.99999999999994</v>
      </c>
      <c r="AA19" s="12"/>
      <c r="AB19" s="12"/>
      <c r="AC19" s="12"/>
      <c r="AD19" s="12"/>
      <c r="AE19" s="12"/>
      <c r="AF19" s="12"/>
      <c r="AG19" s="12"/>
      <c r="AH19" s="12"/>
    </row>
    <row r="20" spans="1:34" ht="15" customHeight="1" x14ac:dyDescent="0.25">
      <c r="A20" s="4" t="s">
        <v>9</v>
      </c>
      <c r="B20" s="18">
        <v>206</v>
      </c>
      <c r="C20" s="9">
        <v>4411.9999999999991</v>
      </c>
      <c r="D20" s="9">
        <v>2380</v>
      </c>
      <c r="E20" s="9">
        <v>814</v>
      </c>
      <c r="F20" s="9">
        <v>141</v>
      </c>
      <c r="G20" s="9">
        <v>205.00000000000006</v>
      </c>
      <c r="H20" s="9" t="s">
        <v>100</v>
      </c>
      <c r="I20" s="9" t="s">
        <v>100</v>
      </c>
      <c r="J20" s="10">
        <v>872.00000000000023</v>
      </c>
      <c r="AA20" s="12"/>
      <c r="AB20" s="12"/>
      <c r="AC20" s="12"/>
      <c r="AD20" s="12"/>
      <c r="AE20" s="12"/>
      <c r="AF20" s="12"/>
      <c r="AG20" s="12"/>
      <c r="AH20" s="12"/>
    </row>
    <row r="21" spans="1:34" ht="15" customHeight="1" x14ac:dyDescent="0.25">
      <c r="A21" s="4" t="s">
        <v>10</v>
      </c>
      <c r="B21" s="18">
        <v>20</v>
      </c>
      <c r="C21" s="9">
        <v>436.00000000000011</v>
      </c>
      <c r="D21" s="9">
        <v>281</v>
      </c>
      <c r="E21" s="9">
        <v>82</v>
      </c>
      <c r="F21" s="9">
        <v>8</v>
      </c>
      <c r="G21" s="9">
        <v>1</v>
      </c>
      <c r="H21" s="9" t="s">
        <v>100</v>
      </c>
      <c r="I21" s="9" t="s">
        <v>100</v>
      </c>
      <c r="J21" s="10">
        <v>63.999999999999986</v>
      </c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 x14ac:dyDescent="0.25">
      <c r="A22" s="6" t="s">
        <v>14</v>
      </c>
      <c r="B22" s="24">
        <v>521</v>
      </c>
      <c r="C22" s="7">
        <f t="shared" ref="C22" si="17">SUM(C23:C25)</f>
        <v>7978</v>
      </c>
      <c r="D22" s="7">
        <f t="shared" ref="D22" si="18">SUM(D23:D25)</f>
        <v>3646</v>
      </c>
      <c r="E22" s="7">
        <f t="shared" ref="E22" si="19">SUM(E23:E25)</f>
        <v>1126.0000000000005</v>
      </c>
      <c r="F22" s="7">
        <f t="shared" ref="F22" si="20">SUM(F23:F25)</f>
        <v>310.00000000000006</v>
      </c>
      <c r="G22" s="7">
        <f t="shared" ref="G22" si="21">SUM(G23:G25)</f>
        <v>204</v>
      </c>
      <c r="H22" s="7">
        <f t="shared" ref="H22" si="22">SUM(H23:H25)</f>
        <v>1193</v>
      </c>
      <c r="I22" s="7" t="s">
        <v>100</v>
      </c>
      <c r="J22" s="8">
        <f t="shared" ref="J22" si="23">SUM(J23:J25)</f>
        <v>1499</v>
      </c>
      <c r="AA22" s="12"/>
      <c r="AB22" s="12"/>
      <c r="AC22" s="12"/>
      <c r="AD22" s="12"/>
      <c r="AE22" s="12"/>
      <c r="AF22" s="12"/>
      <c r="AG22" s="12"/>
      <c r="AH22" s="12"/>
    </row>
    <row r="23" spans="1:34" ht="15" customHeight="1" x14ac:dyDescent="0.25">
      <c r="A23" s="4" t="s">
        <v>8</v>
      </c>
      <c r="B23" s="18">
        <v>77</v>
      </c>
      <c r="C23" s="9">
        <v>1646.0000000000002</v>
      </c>
      <c r="D23" s="9">
        <v>202</v>
      </c>
      <c r="E23" s="9" t="s">
        <v>100</v>
      </c>
      <c r="F23" s="9" t="s">
        <v>100</v>
      </c>
      <c r="G23" s="9" t="s">
        <v>100</v>
      </c>
      <c r="H23" s="9">
        <v>1193</v>
      </c>
      <c r="I23" s="9" t="s">
        <v>100</v>
      </c>
      <c r="J23" s="10">
        <v>251.00000000000011</v>
      </c>
      <c r="AA23" s="12"/>
      <c r="AB23" s="12"/>
      <c r="AC23" s="12"/>
      <c r="AD23" s="12"/>
      <c r="AE23" s="12"/>
      <c r="AF23" s="12"/>
      <c r="AG23" s="12"/>
      <c r="AH23" s="12"/>
    </row>
    <row r="24" spans="1:34" ht="15" customHeight="1" x14ac:dyDescent="0.25">
      <c r="A24" s="4" t="s">
        <v>9</v>
      </c>
      <c r="B24" s="18">
        <v>497</v>
      </c>
      <c r="C24" s="9">
        <v>6119</v>
      </c>
      <c r="D24" s="9">
        <v>3265</v>
      </c>
      <c r="E24" s="9">
        <v>1111.0000000000005</v>
      </c>
      <c r="F24" s="9">
        <v>306.00000000000006</v>
      </c>
      <c r="G24" s="9">
        <v>199</v>
      </c>
      <c r="H24" s="9" t="s">
        <v>100</v>
      </c>
      <c r="I24" s="9" t="s">
        <v>100</v>
      </c>
      <c r="J24" s="10">
        <v>1238</v>
      </c>
      <c r="AA24" s="12"/>
      <c r="AB24" s="12"/>
      <c r="AC24" s="12"/>
      <c r="AD24" s="12"/>
      <c r="AE24" s="12"/>
      <c r="AF24" s="12"/>
      <c r="AG24" s="12"/>
      <c r="AH24" s="12"/>
    </row>
    <row r="25" spans="1:34" ht="15" customHeight="1" x14ac:dyDescent="0.25">
      <c r="A25" s="4" t="s">
        <v>10</v>
      </c>
      <c r="B25" s="18">
        <v>38</v>
      </c>
      <c r="C25" s="9">
        <v>213.00000000000006</v>
      </c>
      <c r="D25" s="9">
        <v>178.99999999999994</v>
      </c>
      <c r="E25" s="9">
        <v>14.999999999999998</v>
      </c>
      <c r="F25" s="9">
        <v>3.9999999999999996</v>
      </c>
      <c r="G25" s="9">
        <v>5</v>
      </c>
      <c r="H25" s="9" t="s">
        <v>100</v>
      </c>
      <c r="I25" s="9" t="s">
        <v>100</v>
      </c>
      <c r="J25" s="10">
        <v>10.000000000000002</v>
      </c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 x14ac:dyDescent="0.25">
      <c r="A26" s="3" t="s">
        <v>90</v>
      </c>
      <c r="B26" s="17">
        <f>+B27+B31+B35+B39+B43+B47</f>
        <v>3561</v>
      </c>
      <c r="C26" s="7">
        <f t="shared" ref="C26:J26" si="24">+C27+C31+C35+C39+C43+C47</f>
        <v>86368</v>
      </c>
      <c r="D26" s="7">
        <f t="shared" si="24"/>
        <v>38862</v>
      </c>
      <c r="E26" s="7">
        <f t="shared" si="24"/>
        <v>13622</v>
      </c>
      <c r="F26" s="7">
        <f t="shared" si="24"/>
        <v>2099</v>
      </c>
      <c r="G26" s="7">
        <f t="shared" si="24"/>
        <v>1683.0000000000002</v>
      </c>
      <c r="H26" s="7">
        <f t="shared" si="24"/>
        <v>13607.000000000002</v>
      </c>
      <c r="I26" s="7">
        <f>+I27+I31+I35+I39+I47</f>
        <v>32</v>
      </c>
      <c r="J26" s="8">
        <f t="shared" si="24"/>
        <v>16463</v>
      </c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 x14ac:dyDescent="0.25">
      <c r="A27" s="6" t="s">
        <v>15</v>
      </c>
      <c r="B27" s="24">
        <v>338</v>
      </c>
      <c r="C27" s="7">
        <f t="shared" ref="C27" si="25">SUM(C28:C30)</f>
        <v>11395</v>
      </c>
      <c r="D27" s="7">
        <f t="shared" ref="D27" si="26">SUM(D28:D30)</f>
        <v>5591.9999999999991</v>
      </c>
      <c r="E27" s="7">
        <f t="shared" ref="E27" si="27">SUM(E28:E30)</f>
        <v>1939</v>
      </c>
      <c r="F27" s="7">
        <f t="shared" ref="F27" si="28">SUM(F28:F30)</f>
        <v>271.00000000000006</v>
      </c>
      <c r="G27" s="7">
        <f t="shared" ref="G27" si="29">SUM(G28:G30)</f>
        <v>285</v>
      </c>
      <c r="H27" s="7">
        <f t="shared" ref="H27" si="30">SUM(H28:H30)</f>
        <v>1083</v>
      </c>
      <c r="I27" s="7">
        <f t="shared" ref="I27" si="31">SUM(I28:I30)</f>
        <v>1.0000000000000002</v>
      </c>
      <c r="J27" s="8">
        <f t="shared" ref="J27" si="32">SUM(J28:J30)</f>
        <v>2224</v>
      </c>
      <c r="AA27" s="12"/>
      <c r="AB27" s="12"/>
      <c r="AC27" s="12"/>
      <c r="AD27" s="12"/>
      <c r="AE27" s="12"/>
      <c r="AF27" s="12"/>
      <c r="AG27" s="12"/>
      <c r="AH27" s="12"/>
    </row>
    <row r="28" spans="1:34" ht="15" customHeight="1" x14ac:dyDescent="0.25">
      <c r="A28" s="4" t="s">
        <v>8</v>
      </c>
      <c r="B28" s="18">
        <v>121</v>
      </c>
      <c r="C28" s="9">
        <v>2333</v>
      </c>
      <c r="D28" s="9">
        <v>614</v>
      </c>
      <c r="E28" s="9" t="s">
        <v>100</v>
      </c>
      <c r="F28" s="9" t="s">
        <v>100</v>
      </c>
      <c r="G28" s="9" t="s">
        <v>100</v>
      </c>
      <c r="H28" s="9">
        <v>1083</v>
      </c>
      <c r="I28" s="9" t="s">
        <v>100</v>
      </c>
      <c r="J28" s="10">
        <v>636.00000000000023</v>
      </c>
      <c r="AA28" s="12"/>
      <c r="AB28" s="12"/>
      <c r="AC28" s="12"/>
      <c r="AD28" s="12"/>
      <c r="AE28" s="12"/>
      <c r="AF28" s="12"/>
      <c r="AG28" s="12"/>
      <c r="AH28" s="12"/>
    </row>
    <row r="29" spans="1:34" ht="15" customHeight="1" x14ac:dyDescent="0.25">
      <c r="A29" s="4" t="s">
        <v>9</v>
      </c>
      <c r="B29" s="18">
        <v>266</v>
      </c>
      <c r="C29" s="9">
        <v>6669.0000000000009</v>
      </c>
      <c r="D29" s="9">
        <v>3271.9999999999995</v>
      </c>
      <c r="E29" s="9">
        <v>1656</v>
      </c>
      <c r="F29" s="9">
        <v>243.00000000000006</v>
      </c>
      <c r="G29" s="9">
        <v>274</v>
      </c>
      <c r="H29" s="9" t="s">
        <v>100</v>
      </c>
      <c r="I29" s="9">
        <v>1.0000000000000002</v>
      </c>
      <c r="J29" s="10">
        <v>1223</v>
      </c>
      <c r="AA29" s="12"/>
      <c r="AB29" s="12"/>
      <c r="AC29" s="12"/>
      <c r="AD29" s="12"/>
      <c r="AE29" s="12"/>
      <c r="AF29" s="12"/>
      <c r="AG29" s="12"/>
      <c r="AH29" s="12"/>
    </row>
    <row r="30" spans="1:34" ht="15" customHeight="1" x14ac:dyDescent="0.25">
      <c r="A30" s="4" t="s">
        <v>10</v>
      </c>
      <c r="B30" s="18">
        <v>31</v>
      </c>
      <c r="C30" s="9">
        <v>2393</v>
      </c>
      <c r="D30" s="9">
        <v>1705.9999999999998</v>
      </c>
      <c r="E30" s="9">
        <v>282.99999999999994</v>
      </c>
      <c r="F30" s="9">
        <v>28.000000000000007</v>
      </c>
      <c r="G30" s="9">
        <v>11</v>
      </c>
      <c r="H30" s="9" t="s">
        <v>100</v>
      </c>
      <c r="I30" s="9" t="s">
        <v>100</v>
      </c>
      <c r="J30" s="10">
        <v>365</v>
      </c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 x14ac:dyDescent="0.25">
      <c r="A31" s="6" t="s">
        <v>16</v>
      </c>
      <c r="B31" s="24">
        <v>279</v>
      </c>
      <c r="C31" s="7">
        <f t="shared" ref="C31" si="33">SUM(C32:C34)</f>
        <v>7569.9999999999991</v>
      </c>
      <c r="D31" s="7">
        <f t="shared" ref="D31" si="34">SUM(D32:D34)</f>
        <v>3657</v>
      </c>
      <c r="E31" s="7">
        <f t="shared" ref="E31" si="35">SUM(E32:E34)</f>
        <v>1199.9999999999998</v>
      </c>
      <c r="F31" s="7">
        <f t="shared" ref="F31" si="36">SUM(F32:F34)</f>
        <v>187.00000000000006</v>
      </c>
      <c r="G31" s="7">
        <f t="shared" ref="G31" si="37">SUM(G32:G34)</f>
        <v>235</v>
      </c>
      <c r="H31" s="7">
        <f t="shared" ref="H31" si="38">SUM(H32:H34)</f>
        <v>509</v>
      </c>
      <c r="I31" s="7">
        <f t="shared" ref="I31" si="39">SUM(I32:I34)</f>
        <v>2.0000000000000004</v>
      </c>
      <c r="J31" s="8">
        <f t="shared" ref="J31" si="40">SUM(J32:J34)</f>
        <v>1779.9999999999998</v>
      </c>
      <c r="AA31" s="12"/>
      <c r="AB31" s="12"/>
      <c r="AC31" s="12"/>
      <c r="AD31" s="12"/>
      <c r="AE31" s="12"/>
      <c r="AF31" s="12"/>
      <c r="AG31" s="12"/>
      <c r="AH31" s="12"/>
    </row>
    <row r="32" spans="1:34" ht="15" customHeight="1" x14ac:dyDescent="0.25">
      <c r="A32" s="4" t="s">
        <v>8</v>
      </c>
      <c r="B32" s="18">
        <v>77</v>
      </c>
      <c r="C32" s="9">
        <v>931</v>
      </c>
      <c r="D32" s="9">
        <v>125.99999999999997</v>
      </c>
      <c r="E32" s="9" t="s">
        <v>100</v>
      </c>
      <c r="F32" s="9" t="s">
        <v>100</v>
      </c>
      <c r="G32" s="9" t="s">
        <v>100</v>
      </c>
      <c r="H32" s="9">
        <v>509</v>
      </c>
      <c r="I32" s="9" t="s">
        <v>100</v>
      </c>
      <c r="J32" s="10">
        <v>296</v>
      </c>
      <c r="AA32" s="12"/>
      <c r="AB32" s="12"/>
      <c r="AC32" s="12"/>
      <c r="AD32" s="12"/>
      <c r="AE32" s="12"/>
      <c r="AF32" s="12"/>
      <c r="AG32" s="12"/>
      <c r="AH32" s="12"/>
    </row>
    <row r="33" spans="1:34" ht="15" customHeight="1" x14ac:dyDescent="0.25">
      <c r="A33" s="4" t="s">
        <v>9</v>
      </c>
      <c r="B33" s="18">
        <v>238</v>
      </c>
      <c r="C33" s="9">
        <v>4811.9999999999991</v>
      </c>
      <c r="D33" s="9">
        <v>2570</v>
      </c>
      <c r="E33" s="9">
        <v>947.99999999999977</v>
      </c>
      <c r="F33" s="9">
        <v>178.00000000000006</v>
      </c>
      <c r="G33" s="9">
        <v>164</v>
      </c>
      <c r="H33" s="9" t="s">
        <v>100</v>
      </c>
      <c r="I33" s="9">
        <v>2.0000000000000004</v>
      </c>
      <c r="J33" s="10">
        <v>949.99999999999989</v>
      </c>
      <c r="AA33" s="12"/>
      <c r="AB33" s="12"/>
      <c r="AC33" s="12"/>
      <c r="AD33" s="12"/>
      <c r="AE33" s="12"/>
      <c r="AF33" s="12"/>
      <c r="AG33" s="12"/>
      <c r="AH33" s="12"/>
    </row>
    <row r="34" spans="1:34" ht="15" customHeight="1" x14ac:dyDescent="0.25">
      <c r="A34" s="4" t="s">
        <v>10</v>
      </c>
      <c r="B34" s="18">
        <v>30</v>
      </c>
      <c r="C34" s="9">
        <v>1826.9999999999998</v>
      </c>
      <c r="D34" s="9">
        <v>961.00000000000023</v>
      </c>
      <c r="E34" s="9">
        <v>251.99999999999994</v>
      </c>
      <c r="F34" s="9">
        <v>9</v>
      </c>
      <c r="G34" s="9">
        <v>71</v>
      </c>
      <c r="H34" s="9" t="s">
        <v>100</v>
      </c>
      <c r="I34" s="9" t="s">
        <v>100</v>
      </c>
      <c r="J34" s="10">
        <v>533.99999999999977</v>
      </c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 x14ac:dyDescent="0.25">
      <c r="A35" s="6" t="s">
        <v>17</v>
      </c>
      <c r="B35" s="24">
        <v>822</v>
      </c>
      <c r="C35" s="7">
        <f t="shared" ref="C35" si="41">SUM(C36:C38)</f>
        <v>16374.000000000002</v>
      </c>
      <c r="D35" s="7">
        <f t="shared" ref="D35" si="42">SUM(D36:D38)</f>
        <v>7321.9999999999991</v>
      </c>
      <c r="E35" s="7">
        <f t="shared" ref="E35" si="43">SUM(E36:E38)</f>
        <v>2743.9999999999995</v>
      </c>
      <c r="F35" s="7">
        <f t="shared" ref="F35" si="44">SUM(F36:F38)</f>
        <v>457</v>
      </c>
      <c r="G35" s="7">
        <f t="shared" ref="G35" si="45">SUM(G36:G38)</f>
        <v>398.99999999999994</v>
      </c>
      <c r="H35" s="7">
        <f t="shared" ref="H35" si="46">SUM(H36:H38)</f>
        <v>1888</v>
      </c>
      <c r="I35" s="7">
        <f t="shared" ref="I35" si="47">SUM(I36:I38)</f>
        <v>2</v>
      </c>
      <c r="J35" s="8">
        <f t="shared" ref="J35" si="48">SUM(J36:J38)</f>
        <v>3562</v>
      </c>
      <c r="AA35" s="12"/>
      <c r="AB35" s="12"/>
      <c r="AC35" s="12"/>
      <c r="AD35" s="12"/>
      <c r="AE35" s="12"/>
      <c r="AF35" s="12"/>
      <c r="AG35" s="12"/>
      <c r="AH35" s="12"/>
    </row>
    <row r="36" spans="1:34" ht="15" customHeight="1" x14ac:dyDescent="0.25">
      <c r="A36" s="4" t="s">
        <v>8</v>
      </c>
      <c r="B36" s="18">
        <v>171</v>
      </c>
      <c r="C36" s="9">
        <v>3055.0000000000005</v>
      </c>
      <c r="D36" s="9">
        <v>558</v>
      </c>
      <c r="E36" s="9" t="s">
        <v>100</v>
      </c>
      <c r="F36" s="9" t="s">
        <v>100</v>
      </c>
      <c r="G36" s="9" t="s">
        <v>100</v>
      </c>
      <c r="H36" s="9">
        <v>1888</v>
      </c>
      <c r="I36" s="9" t="s">
        <v>100</v>
      </c>
      <c r="J36" s="10">
        <v>608.99999999999989</v>
      </c>
      <c r="AA36" s="12"/>
      <c r="AB36" s="12"/>
      <c r="AC36" s="12"/>
      <c r="AD36" s="12"/>
      <c r="AE36" s="12"/>
      <c r="AF36" s="12"/>
      <c r="AG36" s="12"/>
      <c r="AH36" s="12"/>
    </row>
    <row r="37" spans="1:34" ht="15" customHeight="1" x14ac:dyDescent="0.25">
      <c r="A37" s="4" t="s">
        <v>9</v>
      </c>
      <c r="B37" s="18">
        <v>773</v>
      </c>
      <c r="C37" s="9">
        <v>13075.000000000002</v>
      </c>
      <c r="D37" s="9">
        <v>6613.9999999999991</v>
      </c>
      <c r="E37" s="9">
        <v>2699.9999999999995</v>
      </c>
      <c r="F37" s="9">
        <v>455</v>
      </c>
      <c r="G37" s="9">
        <v>394.99999999999994</v>
      </c>
      <c r="H37" s="9" t="s">
        <v>100</v>
      </c>
      <c r="I37" s="9">
        <v>2</v>
      </c>
      <c r="J37" s="10">
        <v>2909</v>
      </c>
      <c r="AA37" s="12"/>
      <c r="AB37" s="12"/>
      <c r="AC37" s="12"/>
      <c r="AD37" s="12"/>
      <c r="AE37" s="12"/>
      <c r="AF37" s="12"/>
      <c r="AG37" s="12"/>
      <c r="AH37" s="12"/>
    </row>
    <row r="38" spans="1:34" ht="15" customHeight="1" x14ac:dyDescent="0.25">
      <c r="A38" s="4" t="s">
        <v>10</v>
      </c>
      <c r="B38" s="18">
        <v>34</v>
      </c>
      <c r="C38" s="9">
        <v>244</v>
      </c>
      <c r="D38" s="9">
        <v>150</v>
      </c>
      <c r="E38" s="9">
        <v>44</v>
      </c>
      <c r="F38" s="9">
        <v>2</v>
      </c>
      <c r="G38" s="9">
        <v>4.0000000000000009</v>
      </c>
      <c r="H38" s="9" t="s">
        <v>100</v>
      </c>
      <c r="I38" s="9" t="s">
        <v>100</v>
      </c>
      <c r="J38" s="10">
        <v>44.000000000000007</v>
      </c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 x14ac:dyDescent="0.25">
      <c r="A39" s="6" t="s">
        <v>18</v>
      </c>
      <c r="B39" s="24">
        <v>393</v>
      </c>
      <c r="C39" s="7">
        <f>SUM(C40:C42)</f>
        <v>12730.000000000004</v>
      </c>
      <c r="D39" s="7">
        <f t="shared" ref="D39" si="49">SUM(D40:D42)</f>
        <v>5474.9999999999991</v>
      </c>
      <c r="E39" s="7">
        <f t="shared" ref="E39" si="50">SUM(E40:E42)</f>
        <v>2040.9999999999998</v>
      </c>
      <c r="F39" s="7">
        <f t="shared" ref="F39" si="51">SUM(F40:F42)</f>
        <v>244</v>
      </c>
      <c r="G39" s="7">
        <f t="shared" ref="G39" si="52">SUM(G40:G42)</f>
        <v>115.00000000000003</v>
      </c>
      <c r="H39" s="7">
        <f t="shared" ref="H39" si="53">SUM(H40:H42)</f>
        <v>2533</v>
      </c>
      <c r="I39" s="7">
        <f t="shared" ref="I39" si="54">SUM(I40:I42)</f>
        <v>24</v>
      </c>
      <c r="J39" s="8">
        <f t="shared" ref="J39" si="55">SUM(J40:J42)</f>
        <v>2297.9999999999995</v>
      </c>
      <c r="AA39" s="12"/>
      <c r="AB39" s="12"/>
      <c r="AC39" s="12"/>
      <c r="AD39" s="12"/>
      <c r="AE39" s="12"/>
      <c r="AF39" s="12"/>
      <c r="AG39" s="12"/>
      <c r="AH39" s="12"/>
    </row>
    <row r="40" spans="1:34" ht="15" customHeight="1" x14ac:dyDescent="0.25">
      <c r="A40" s="4" t="s">
        <v>8</v>
      </c>
      <c r="B40" s="18">
        <v>66</v>
      </c>
      <c r="C40" s="9">
        <v>3535.9999999999995</v>
      </c>
      <c r="D40" s="9">
        <v>645.00000000000011</v>
      </c>
      <c r="E40" s="9" t="s">
        <v>100</v>
      </c>
      <c r="F40" s="9" t="s">
        <v>100</v>
      </c>
      <c r="G40" s="9" t="s">
        <v>100</v>
      </c>
      <c r="H40" s="9">
        <v>2533</v>
      </c>
      <c r="I40" s="9" t="s">
        <v>100</v>
      </c>
      <c r="J40" s="10">
        <v>358</v>
      </c>
      <c r="AA40" s="12"/>
      <c r="AB40" s="12"/>
      <c r="AC40" s="12"/>
      <c r="AD40" s="12"/>
      <c r="AE40" s="12"/>
      <c r="AF40" s="12"/>
      <c r="AG40" s="12"/>
      <c r="AH40" s="12"/>
    </row>
    <row r="41" spans="1:34" ht="15" customHeight="1" x14ac:dyDescent="0.25">
      <c r="A41" s="4" t="s">
        <v>9</v>
      </c>
      <c r="B41" s="18">
        <v>358</v>
      </c>
      <c r="C41" s="9">
        <v>8019.0000000000036</v>
      </c>
      <c r="D41" s="9">
        <v>4237.9999999999991</v>
      </c>
      <c r="E41" s="9">
        <v>1662.9999999999998</v>
      </c>
      <c r="F41" s="9">
        <v>233</v>
      </c>
      <c r="G41" s="9">
        <v>112.00000000000003</v>
      </c>
      <c r="H41" s="9" t="s">
        <v>100</v>
      </c>
      <c r="I41" s="9">
        <v>24</v>
      </c>
      <c r="J41" s="10">
        <v>1748.9999999999995</v>
      </c>
      <c r="AA41" s="12"/>
      <c r="AB41" s="12"/>
      <c r="AC41" s="12"/>
      <c r="AD41" s="12"/>
      <c r="AE41" s="12"/>
      <c r="AF41" s="12"/>
      <c r="AG41" s="12"/>
      <c r="AH41" s="12"/>
    </row>
    <row r="42" spans="1:34" ht="15" customHeight="1" x14ac:dyDescent="0.25">
      <c r="A42" s="4" t="s">
        <v>10</v>
      </c>
      <c r="B42" s="18">
        <v>16</v>
      </c>
      <c r="C42" s="9">
        <v>1174.9999999999995</v>
      </c>
      <c r="D42" s="9">
        <v>591.99999999999989</v>
      </c>
      <c r="E42" s="9">
        <v>377.99999999999994</v>
      </c>
      <c r="F42" s="9">
        <v>11</v>
      </c>
      <c r="G42" s="9">
        <v>3</v>
      </c>
      <c r="H42" s="9" t="s">
        <v>100</v>
      </c>
      <c r="I42" s="9" t="s">
        <v>100</v>
      </c>
      <c r="J42" s="10">
        <v>191.00000000000003</v>
      </c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 x14ac:dyDescent="0.25">
      <c r="A43" s="6" t="s">
        <v>19</v>
      </c>
      <c r="B43" s="24">
        <v>224</v>
      </c>
      <c r="C43" s="7">
        <f t="shared" ref="C43" si="56">SUM(C44:C46)</f>
        <v>3458</v>
      </c>
      <c r="D43" s="7">
        <f t="shared" ref="D43" si="57">SUM(D44:D46)</f>
        <v>1655</v>
      </c>
      <c r="E43" s="7">
        <f t="shared" ref="E43" si="58">SUM(E44:E46)</f>
        <v>728.99999999999977</v>
      </c>
      <c r="F43" s="7">
        <f t="shared" ref="F43" si="59">SUM(F44:F46)</f>
        <v>125</v>
      </c>
      <c r="G43" s="7">
        <f t="shared" ref="G43" si="60">SUM(G44:G46)</f>
        <v>38</v>
      </c>
      <c r="H43" s="7">
        <f t="shared" ref="H43" si="61">SUM(H44:H46)</f>
        <v>119.00000000000003</v>
      </c>
      <c r="I43" s="7" t="s">
        <v>100</v>
      </c>
      <c r="J43" s="8">
        <f t="shared" ref="J43" si="62">SUM(J44:J46)</f>
        <v>791.99999999999989</v>
      </c>
      <c r="AA43" s="12"/>
      <c r="AB43" s="12"/>
      <c r="AC43" s="12"/>
      <c r="AD43" s="12"/>
      <c r="AE43" s="12"/>
      <c r="AF43" s="12"/>
      <c r="AG43" s="12"/>
      <c r="AH43" s="12"/>
    </row>
    <row r="44" spans="1:34" ht="15" customHeight="1" x14ac:dyDescent="0.25">
      <c r="A44" s="4" t="s">
        <v>8</v>
      </c>
      <c r="B44" s="18">
        <v>46</v>
      </c>
      <c r="C44" s="9">
        <v>224</v>
      </c>
      <c r="D44" s="9">
        <v>40</v>
      </c>
      <c r="E44" s="9" t="s">
        <v>100</v>
      </c>
      <c r="F44" s="9" t="s">
        <v>100</v>
      </c>
      <c r="G44" s="9" t="s">
        <v>100</v>
      </c>
      <c r="H44" s="9">
        <v>119.00000000000003</v>
      </c>
      <c r="I44" s="9" t="s">
        <v>100</v>
      </c>
      <c r="J44" s="10">
        <v>65.000000000000014</v>
      </c>
      <c r="AA44" s="12"/>
      <c r="AB44" s="12"/>
      <c r="AC44" s="12"/>
      <c r="AD44" s="12"/>
      <c r="AE44" s="12"/>
      <c r="AF44" s="12"/>
      <c r="AG44" s="12"/>
      <c r="AH44" s="12"/>
    </row>
    <row r="45" spans="1:34" ht="15" customHeight="1" x14ac:dyDescent="0.25">
      <c r="A45" s="4" t="s">
        <v>9</v>
      </c>
      <c r="B45" s="18">
        <v>215</v>
      </c>
      <c r="C45" s="9">
        <v>2932</v>
      </c>
      <c r="D45" s="9">
        <v>1475</v>
      </c>
      <c r="E45" s="9">
        <v>597.99999999999977</v>
      </c>
      <c r="F45" s="9">
        <v>124</v>
      </c>
      <c r="G45" s="9">
        <v>36</v>
      </c>
      <c r="H45" s="9" t="s">
        <v>100</v>
      </c>
      <c r="I45" s="9" t="s">
        <v>100</v>
      </c>
      <c r="J45" s="10">
        <v>698.99999999999989</v>
      </c>
      <c r="AA45" s="12"/>
      <c r="AB45" s="12"/>
      <c r="AC45" s="12"/>
      <c r="AD45" s="12"/>
      <c r="AE45" s="12"/>
      <c r="AF45" s="12"/>
      <c r="AG45" s="12"/>
      <c r="AH45" s="12"/>
    </row>
    <row r="46" spans="1:34" ht="15" customHeight="1" x14ac:dyDescent="0.25">
      <c r="A46" s="4" t="s">
        <v>10</v>
      </c>
      <c r="B46" s="18">
        <v>10</v>
      </c>
      <c r="C46" s="9">
        <v>302.00000000000017</v>
      </c>
      <c r="D46" s="9">
        <v>140</v>
      </c>
      <c r="E46" s="9">
        <v>130.99999999999997</v>
      </c>
      <c r="F46" s="9">
        <v>1.0000000000000002</v>
      </c>
      <c r="G46" s="9">
        <v>2.0000000000000004</v>
      </c>
      <c r="H46" s="9" t="s">
        <v>100</v>
      </c>
      <c r="I46" s="9" t="s">
        <v>100</v>
      </c>
      <c r="J46" s="10">
        <v>28.000000000000004</v>
      </c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 x14ac:dyDescent="0.25">
      <c r="A47" s="6" t="s">
        <v>20</v>
      </c>
      <c r="B47" s="24">
        <v>1505</v>
      </c>
      <c r="C47" s="7">
        <f t="shared" ref="C47" si="63">SUM(C48:C50)</f>
        <v>34841.000000000007</v>
      </c>
      <c r="D47" s="7">
        <f t="shared" ref="D47" si="64">SUM(D48:D50)</f>
        <v>15160.999999999996</v>
      </c>
      <c r="E47" s="7">
        <f t="shared" ref="E47" si="65">SUM(E48:E50)</f>
        <v>4969</v>
      </c>
      <c r="F47" s="7">
        <f t="shared" ref="F47" si="66">SUM(F48:F50)</f>
        <v>815.00000000000011</v>
      </c>
      <c r="G47" s="7">
        <f t="shared" ref="G47" si="67">SUM(G48:G50)</f>
        <v>611.00000000000023</v>
      </c>
      <c r="H47" s="7">
        <f t="shared" ref="H47" si="68">SUM(H48:H50)</f>
        <v>7475.0000000000018</v>
      </c>
      <c r="I47" s="7">
        <f t="shared" ref="I47" si="69">SUM(I48:I50)</f>
        <v>3.0000000000000009</v>
      </c>
      <c r="J47" s="8">
        <f t="shared" ref="J47" si="70">SUM(J48:J50)</f>
        <v>5806.9999999999982</v>
      </c>
      <c r="AA47" s="12"/>
      <c r="AB47" s="12"/>
      <c r="AC47" s="12"/>
      <c r="AD47" s="12"/>
      <c r="AE47" s="12"/>
      <c r="AF47" s="12"/>
      <c r="AG47" s="12"/>
      <c r="AH47" s="12"/>
    </row>
    <row r="48" spans="1:34" ht="15" customHeight="1" x14ac:dyDescent="0.25">
      <c r="A48" s="4" t="s">
        <v>8</v>
      </c>
      <c r="B48" s="18">
        <v>298</v>
      </c>
      <c r="C48" s="9">
        <v>10442.999999999995</v>
      </c>
      <c r="D48" s="9">
        <v>1942.9999999999995</v>
      </c>
      <c r="E48" s="9" t="s">
        <v>100</v>
      </c>
      <c r="F48" s="9" t="s">
        <v>100</v>
      </c>
      <c r="G48" s="9" t="s">
        <v>100</v>
      </c>
      <c r="H48" s="9">
        <v>7475.0000000000018</v>
      </c>
      <c r="I48" s="9" t="s">
        <v>100</v>
      </c>
      <c r="J48" s="10">
        <v>1025.0000000000005</v>
      </c>
      <c r="AA48" s="12"/>
      <c r="AB48" s="12"/>
      <c r="AC48" s="12"/>
      <c r="AD48" s="12"/>
      <c r="AE48" s="12"/>
      <c r="AF48" s="12"/>
      <c r="AG48" s="12"/>
      <c r="AH48" s="12"/>
    </row>
    <row r="49" spans="1:34" ht="15" customHeight="1" x14ac:dyDescent="0.25">
      <c r="A49" s="4" t="s">
        <v>9</v>
      </c>
      <c r="B49" s="18">
        <v>1366</v>
      </c>
      <c r="C49" s="9">
        <v>20802.000000000011</v>
      </c>
      <c r="D49" s="9">
        <v>11565.999999999996</v>
      </c>
      <c r="E49" s="9">
        <v>3813</v>
      </c>
      <c r="F49" s="9">
        <v>700.00000000000011</v>
      </c>
      <c r="G49" s="9">
        <v>579.00000000000023</v>
      </c>
      <c r="H49" s="9" t="s">
        <v>100</v>
      </c>
      <c r="I49" s="9">
        <v>3.0000000000000009</v>
      </c>
      <c r="J49" s="10">
        <v>4140.9999999999982</v>
      </c>
      <c r="AA49" s="12"/>
      <c r="AB49" s="12"/>
      <c r="AC49" s="12"/>
      <c r="AD49" s="12"/>
      <c r="AE49" s="12"/>
      <c r="AF49" s="12"/>
      <c r="AG49" s="12"/>
      <c r="AH49" s="12"/>
    </row>
    <row r="50" spans="1:34" ht="15" customHeight="1" x14ac:dyDescent="0.25">
      <c r="A50" s="4" t="s">
        <v>10</v>
      </c>
      <c r="B50" s="18">
        <v>73</v>
      </c>
      <c r="C50" s="9">
        <v>3595.9999999999995</v>
      </c>
      <c r="D50" s="9">
        <v>1652.0000000000002</v>
      </c>
      <c r="E50" s="9">
        <v>1156</v>
      </c>
      <c r="F50" s="9">
        <v>115.00000000000004</v>
      </c>
      <c r="G50" s="9">
        <v>32</v>
      </c>
      <c r="H50" s="9" t="s">
        <v>100</v>
      </c>
      <c r="I50" s="9" t="s">
        <v>100</v>
      </c>
      <c r="J50" s="10">
        <v>641.00000000000011</v>
      </c>
      <c r="AA50" s="12"/>
      <c r="AB50" s="12"/>
      <c r="AC50" s="12"/>
      <c r="AD50" s="12"/>
      <c r="AE50" s="12"/>
      <c r="AF50" s="12"/>
      <c r="AG50" s="12"/>
      <c r="AH50" s="12"/>
    </row>
    <row r="51" spans="1:34" ht="21" customHeight="1" x14ac:dyDescent="0.25">
      <c r="A51" s="3" t="s">
        <v>21</v>
      </c>
      <c r="B51" s="17">
        <f t="shared" ref="B51:J51" si="71">+B52+B56+B60+B64+B68+B72</f>
        <v>2010</v>
      </c>
      <c r="C51" s="7">
        <f t="shared" si="71"/>
        <v>57870.999999999985</v>
      </c>
      <c r="D51" s="7">
        <f t="shared" si="71"/>
        <v>25268</v>
      </c>
      <c r="E51" s="7">
        <f t="shared" si="71"/>
        <v>8922</v>
      </c>
      <c r="F51" s="7">
        <f t="shared" si="71"/>
        <v>1502</v>
      </c>
      <c r="G51" s="7">
        <f t="shared" si="71"/>
        <v>912.99999999999989</v>
      </c>
      <c r="H51" s="7">
        <f t="shared" si="71"/>
        <v>10054</v>
      </c>
      <c r="I51" s="7">
        <f>+I52+I60</f>
        <v>7</v>
      </c>
      <c r="J51" s="8">
        <f t="shared" si="71"/>
        <v>11204.999999999998</v>
      </c>
      <c r="AA51" s="12"/>
      <c r="AB51" s="12"/>
      <c r="AC51" s="12"/>
      <c r="AD51" s="12"/>
      <c r="AE51" s="12"/>
      <c r="AF51" s="12"/>
      <c r="AG51" s="12"/>
      <c r="AH51" s="12"/>
    </row>
    <row r="52" spans="1:34" ht="21" customHeight="1" x14ac:dyDescent="0.25">
      <c r="A52" s="6" t="s">
        <v>21</v>
      </c>
      <c r="B52" s="18">
        <v>370</v>
      </c>
      <c r="C52" s="7">
        <f t="shared" ref="C52" si="72">SUM(C53:C55)</f>
        <v>11207</v>
      </c>
      <c r="D52" s="7">
        <f t="shared" ref="D52" si="73">SUM(D53:D55)</f>
        <v>4806.9999999999991</v>
      </c>
      <c r="E52" s="7">
        <f t="shared" ref="E52" si="74">SUM(E53:E55)</f>
        <v>1678.0000000000005</v>
      </c>
      <c r="F52" s="7">
        <f t="shared" ref="F52" si="75">SUM(F53:F55)</f>
        <v>279.00000000000006</v>
      </c>
      <c r="G52" s="7">
        <f t="shared" ref="G52" si="76">SUM(G53:G55)</f>
        <v>372.99999999999994</v>
      </c>
      <c r="H52" s="7">
        <f t="shared" ref="H52" si="77">SUM(H53:H55)</f>
        <v>1835.9999999999995</v>
      </c>
      <c r="I52" s="7">
        <f>SUM(I53:I55)</f>
        <v>6</v>
      </c>
      <c r="J52" s="8">
        <f t="shared" ref="J52" si="78">SUM(J53:J55)</f>
        <v>2227.9999999999986</v>
      </c>
      <c r="AA52" s="12"/>
      <c r="AB52" s="12"/>
      <c r="AC52" s="12"/>
      <c r="AD52" s="12"/>
      <c r="AE52" s="12"/>
      <c r="AF52" s="12"/>
      <c r="AG52" s="12"/>
      <c r="AH52" s="12"/>
    </row>
    <row r="53" spans="1:34" ht="15" customHeight="1" x14ac:dyDescent="0.25">
      <c r="A53" s="4" t="s">
        <v>8</v>
      </c>
      <c r="B53" s="18">
        <v>133</v>
      </c>
      <c r="C53" s="9">
        <v>2685.0000000000009</v>
      </c>
      <c r="D53" s="9">
        <v>338</v>
      </c>
      <c r="E53" s="9" t="s">
        <v>100</v>
      </c>
      <c r="F53" s="9" t="s">
        <v>100</v>
      </c>
      <c r="G53" s="9" t="s">
        <v>100</v>
      </c>
      <c r="H53" s="9">
        <v>1835.9999999999995</v>
      </c>
      <c r="I53" s="9" t="s">
        <v>100</v>
      </c>
      <c r="J53" s="10">
        <v>510.99999999999977</v>
      </c>
      <c r="AA53" s="12"/>
      <c r="AB53" s="12"/>
      <c r="AC53" s="12"/>
      <c r="AD53" s="12"/>
      <c r="AE53" s="12"/>
      <c r="AF53" s="12"/>
      <c r="AG53" s="12"/>
      <c r="AH53" s="12"/>
    </row>
    <row r="54" spans="1:34" ht="15" customHeight="1" x14ac:dyDescent="0.25">
      <c r="A54" s="4" t="s">
        <v>9</v>
      </c>
      <c r="B54" s="18">
        <v>327</v>
      </c>
      <c r="C54" s="9">
        <v>8334.9999999999982</v>
      </c>
      <c r="D54" s="9">
        <v>4331.9999999999991</v>
      </c>
      <c r="E54" s="9">
        <v>1676.0000000000005</v>
      </c>
      <c r="F54" s="9">
        <v>274.00000000000006</v>
      </c>
      <c r="G54" s="9">
        <v>370.99999999999994</v>
      </c>
      <c r="H54" s="9" t="s">
        <v>100</v>
      </c>
      <c r="I54" s="9">
        <v>6</v>
      </c>
      <c r="J54" s="10">
        <v>1675.9999999999989</v>
      </c>
      <c r="AA54" s="12"/>
      <c r="AB54" s="12"/>
      <c r="AC54" s="12"/>
      <c r="AD54" s="12"/>
      <c r="AE54" s="12"/>
      <c r="AF54" s="12"/>
      <c r="AG54" s="12"/>
      <c r="AH54" s="12"/>
    </row>
    <row r="55" spans="1:34" ht="15" customHeight="1" x14ac:dyDescent="0.25">
      <c r="A55" s="4" t="s">
        <v>10</v>
      </c>
      <c r="B55" s="18">
        <v>22</v>
      </c>
      <c r="C55" s="9">
        <v>186.99999999999997</v>
      </c>
      <c r="D55" s="9">
        <v>137.00000000000003</v>
      </c>
      <c r="E55" s="9">
        <v>2</v>
      </c>
      <c r="F55" s="9">
        <v>4.9999999999999991</v>
      </c>
      <c r="G55" s="9">
        <v>2</v>
      </c>
      <c r="H55" s="9" t="s">
        <v>100</v>
      </c>
      <c r="I55" s="9" t="s">
        <v>100</v>
      </c>
      <c r="J55" s="10">
        <v>41</v>
      </c>
      <c r="AA55" s="12"/>
      <c r="AB55" s="12"/>
      <c r="AC55" s="12"/>
      <c r="AD55" s="12"/>
      <c r="AE55" s="12"/>
      <c r="AF55" s="12"/>
      <c r="AG55" s="12"/>
      <c r="AH55" s="12"/>
    </row>
    <row r="56" spans="1:34" ht="21" customHeight="1" x14ac:dyDescent="0.25">
      <c r="A56" s="6" t="s">
        <v>22</v>
      </c>
      <c r="B56" s="24">
        <v>461</v>
      </c>
      <c r="C56" s="7">
        <f t="shared" ref="C56" si="79">SUM(C57:C59)</f>
        <v>12890.999999999995</v>
      </c>
      <c r="D56" s="7">
        <f t="shared" ref="D56" si="80">SUM(D57:D59)</f>
        <v>5188</v>
      </c>
      <c r="E56" s="7">
        <f t="shared" ref="E56" si="81">SUM(E57:E59)</f>
        <v>1771</v>
      </c>
      <c r="F56" s="7">
        <f t="shared" ref="F56" si="82">SUM(F57:F59)</f>
        <v>321.99999999999994</v>
      </c>
      <c r="G56" s="7">
        <f t="shared" ref="G56" si="83">SUM(G57:G59)</f>
        <v>180.99999999999994</v>
      </c>
      <c r="H56" s="7">
        <f t="shared" ref="H56" si="84">SUM(H57:H59)</f>
        <v>3165.9999999999995</v>
      </c>
      <c r="I56" s="7" t="s">
        <v>100</v>
      </c>
      <c r="J56" s="8">
        <f t="shared" ref="J56" si="85">SUM(J57:J59)</f>
        <v>2263</v>
      </c>
      <c r="AA56" s="12"/>
      <c r="AB56" s="12"/>
      <c r="AC56" s="12"/>
      <c r="AD56" s="12"/>
      <c r="AE56" s="12"/>
      <c r="AF56" s="12"/>
      <c r="AG56" s="12"/>
      <c r="AH56" s="12"/>
    </row>
    <row r="57" spans="1:34" ht="15" customHeight="1" x14ac:dyDescent="0.25">
      <c r="A57" s="4" t="s">
        <v>8</v>
      </c>
      <c r="B57" s="18">
        <v>107</v>
      </c>
      <c r="C57" s="9">
        <v>3673.9999999999995</v>
      </c>
      <c r="D57" s="9">
        <v>35</v>
      </c>
      <c r="E57" s="9" t="s">
        <v>100</v>
      </c>
      <c r="F57" s="9" t="s">
        <v>100</v>
      </c>
      <c r="G57" s="9" t="s">
        <v>100</v>
      </c>
      <c r="H57" s="9">
        <v>3165.9999999999995</v>
      </c>
      <c r="I57" s="9" t="s">
        <v>100</v>
      </c>
      <c r="J57" s="10">
        <v>472.99999999999977</v>
      </c>
      <c r="AA57" s="12"/>
      <c r="AB57" s="12"/>
      <c r="AC57" s="12"/>
      <c r="AD57" s="12"/>
      <c r="AE57" s="12"/>
      <c r="AF57" s="12"/>
      <c r="AG57" s="12"/>
      <c r="AH57" s="12"/>
    </row>
    <row r="58" spans="1:34" ht="15" customHeight="1" x14ac:dyDescent="0.25">
      <c r="A58" s="4" t="s">
        <v>9</v>
      </c>
      <c r="B58" s="18">
        <v>435</v>
      </c>
      <c r="C58" s="9">
        <v>9081.9999999999945</v>
      </c>
      <c r="D58" s="9">
        <v>5086</v>
      </c>
      <c r="E58" s="9">
        <v>1725</v>
      </c>
      <c r="F58" s="9">
        <v>319.99999999999994</v>
      </c>
      <c r="G58" s="9">
        <v>179.99999999999994</v>
      </c>
      <c r="H58" s="9" t="s">
        <v>100</v>
      </c>
      <c r="I58" s="9" t="s">
        <v>100</v>
      </c>
      <c r="J58" s="10">
        <v>1771</v>
      </c>
      <c r="AA58" s="12"/>
      <c r="AB58" s="12"/>
      <c r="AC58" s="12"/>
      <c r="AD58" s="12"/>
      <c r="AE58" s="12"/>
      <c r="AF58" s="12"/>
      <c r="AG58" s="12"/>
      <c r="AH58" s="12"/>
    </row>
    <row r="59" spans="1:34" ht="15" customHeight="1" x14ac:dyDescent="0.25">
      <c r="A59" s="4" t="s">
        <v>10</v>
      </c>
      <c r="B59" s="18">
        <v>10</v>
      </c>
      <c r="C59" s="9">
        <v>135.00000000000006</v>
      </c>
      <c r="D59" s="9">
        <v>67</v>
      </c>
      <c r="E59" s="9">
        <v>46</v>
      </c>
      <c r="F59" s="9">
        <v>2</v>
      </c>
      <c r="G59" s="9">
        <v>1</v>
      </c>
      <c r="H59" s="9" t="s">
        <v>100</v>
      </c>
      <c r="I59" s="9" t="s">
        <v>100</v>
      </c>
      <c r="J59" s="10">
        <v>18.999999999999996</v>
      </c>
      <c r="AA59" s="12"/>
      <c r="AB59" s="12"/>
      <c r="AC59" s="12"/>
      <c r="AD59" s="12"/>
      <c r="AE59" s="12"/>
      <c r="AF59" s="12"/>
      <c r="AG59" s="12"/>
      <c r="AH59" s="12"/>
    </row>
    <row r="60" spans="1:34" ht="21" customHeight="1" x14ac:dyDescent="0.25">
      <c r="A60" s="6" t="s">
        <v>23</v>
      </c>
      <c r="B60" s="24">
        <v>848</v>
      </c>
      <c r="C60" s="7">
        <f t="shared" ref="C60" si="86">SUM(C61:C63)</f>
        <v>22525.999999999993</v>
      </c>
      <c r="D60" s="7">
        <f t="shared" ref="D60" si="87">SUM(D61:D63)</f>
        <v>10349</v>
      </c>
      <c r="E60" s="7">
        <f t="shared" ref="E60" si="88">SUM(E61:E63)</f>
        <v>3559</v>
      </c>
      <c r="F60" s="7">
        <f t="shared" ref="F60" si="89">SUM(F61:F63)</f>
        <v>614.99999999999989</v>
      </c>
      <c r="G60" s="7">
        <f t="shared" ref="G60" si="90">SUM(G61:G63)</f>
        <v>235</v>
      </c>
      <c r="H60" s="7">
        <f t="shared" ref="H60" si="91">SUM(H61:H63)</f>
        <v>3050</v>
      </c>
      <c r="I60" s="7">
        <f t="shared" ref="I60" si="92">SUM(I61:I63)</f>
        <v>1.0000000000000002</v>
      </c>
      <c r="J60" s="8">
        <f t="shared" ref="J60" si="93">SUM(J61:J63)</f>
        <v>4717</v>
      </c>
      <c r="AA60" s="12"/>
      <c r="AB60" s="12"/>
      <c r="AC60" s="12"/>
      <c r="AD60" s="12"/>
      <c r="AE60" s="12"/>
      <c r="AF60" s="12"/>
      <c r="AG60" s="12"/>
      <c r="AH60" s="12"/>
    </row>
    <row r="61" spans="1:34" ht="15" customHeight="1" x14ac:dyDescent="0.25">
      <c r="A61" s="4" t="s">
        <v>8</v>
      </c>
      <c r="B61" s="18">
        <v>113</v>
      </c>
      <c r="C61" s="9">
        <v>4136</v>
      </c>
      <c r="D61" s="9">
        <v>48</v>
      </c>
      <c r="E61" s="9" t="s">
        <v>100</v>
      </c>
      <c r="F61" s="9" t="s">
        <v>100</v>
      </c>
      <c r="G61" s="9" t="s">
        <v>100</v>
      </c>
      <c r="H61" s="9">
        <v>3050</v>
      </c>
      <c r="I61" s="9" t="s">
        <v>100</v>
      </c>
      <c r="J61" s="10">
        <v>1038</v>
      </c>
      <c r="AA61" s="12"/>
      <c r="AB61" s="12"/>
      <c r="AC61" s="12"/>
      <c r="AD61" s="12"/>
      <c r="AE61" s="12"/>
      <c r="AF61" s="12"/>
      <c r="AG61" s="12"/>
      <c r="AH61" s="12"/>
    </row>
    <row r="62" spans="1:34" ht="15" customHeight="1" x14ac:dyDescent="0.25">
      <c r="A62" s="4" t="s">
        <v>9</v>
      </c>
      <c r="B62" s="18">
        <v>827</v>
      </c>
      <c r="C62" s="9">
        <v>18354.999999999993</v>
      </c>
      <c r="D62" s="9">
        <v>10267</v>
      </c>
      <c r="E62" s="9">
        <v>3559</v>
      </c>
      <c r="F62" s="9">
        <v>614.99999999999989</v>
      </c>
      <c r="G62" s="9">
        <v>235</v>
      </c>
      <c r="H62" s="9" t="s">
        <v>100</v>
      </c>
      <c r="I62" s="9">
        <v>1.0000000000000002</v>
      </c>
      <c r="J62" s="10">
        <v>3678</v>
      </c>
      <c r="AA62" s="12"/>
      <c r="AB62" s="12"/>
      <c r="AC62" s="12"/>
      <c r="AD62" s="12"/>
      <c r="AE62" s="12"/>
      <c r="AF62" s="12"/>
      <c r="AG62" s="12"/>
      <c r="AH62" s="12"/>
    </row>
    <row r="63" spans="1:34" ht="15" customHeight="1" x14ac:dyDescent="0.25">
      <c r="A63" s="4" t="s">
        <v>10</v>
      </c>
      <c r="B63" s="18">
        <v>7</v>
      </c>
      <c r="C63" s="9">
        <v>35.000000000000007</v>
      </c>
      <c r="D63" s="9">
        <v>34</v>
      </c>
      <c r="E63" s="9" t="s">
        <v>100</v>
      </c>
      <c r="F63" s="9" t="s">
        <v>100</v>
      </c>
      <c r="G63" s="9" t="s">
        <v>100</v>
      </c>
      <c r="H63" s="9" t="s">
        <v>100</v>
      </c>
      <c r="I63" s="9" t="s">
        <v>100</v>
      </c>
      <c r="J63" s="10">
        <v>1.0000000000000002</v>
      </c>
      <c r="AA63" s="12"/>
      <c r="AB63" s="12"/>
      <c r="AC63" s="12"/>
      <c r="AD63" s="12"/>
      <c r="AE63" s="12"/>
      <c r="AF63" s="12"/>
      <c r="AG63" s="12"/>
      <c r="AH63" s="12"/>
    </row>
    <row r="64" spans="1:34" ht="21" customHeight="1" x14ac:dyDescent="0.25">
      <c r="A64" s="6" t="s">
        <v>24</v>
      </c>
      <c r="B64" s="24">
        <v>113</v>
      </c>
      <c r="C64" s="7">
        <f t="shared" ref="C64" si="94">SUM(C65:C67)</f>
        <v>5488</v>
      </c>
      <c r="D64" s="7">
        <f t="shared" ref="D64" si="95">SUM(D65:D67)</f>
        <v>2173</v>
      </c>
      <c r="E64" s="7">
        <f t="shared" ref="E64" si="96">SUM(E65:E67)</f>
        <v>972</v>
      </c>
      <c r="F64" s="7">
        <f t="shared" ref="F64" si="97">SUM(F65:F67)</f>
        <v>92</v>
      </c>
      <c r="G64" s="7">
        <f t="shared" ref="G64" si="98">SUM(G65:G67)</f>
        <v>21</v>
      </c>
      <c r="H64" s="7">
        <f t="shared" ref="H64" si="99">SUM(H65:H67)</f>
        <v>1152</v>
      </c>
      <c r="I64" s="7" t="s">
        <v>100</v>
      </c>
      <c r="J64" s="8">
        <f t="shared" ref="J64" si="100">SUM(J65:J67)</f>
        <v>1078</v>
      </c>
      <c r="AA64" s="12"/>
      <c r="AB64" s="12"/>
      <c r="AC64" s="12"/>
      <c r="AD64" s="12"/>
      <c r="AE64" s="12"/>
      <c r="AF64" s="12"/>
      <c r="AG64" s="12"/>
      <c r="AH64" s="12"/>
    </row>
    <row r="65" spans="1:34" ht="15" customHeight="1" x14ac:dyDescent="0.25">
      <c r="A65" s="4" t="s">
        <v>8</v>
      </c>
      <c r="B65" s="18">
        <v>36</v>
      </c>
      <c r="C65" s="9">
        <v>1323.0000000000005</v>
      </c>
      <c r="D65" s="9">
        <v>79</v>
      </c>
      <c r="E65" s="9" t="s">
        <v>100</v>
      </c>
      <c r="F65" s="9" t="s">
        <v>100</v>
      </c>
      <c r="G65" s="9" t="s">
        <v>100</v>
      </c>
      <c r="H65" s="9">
        <v>1152</v>
      </c>
      <c r="I65" s="9" t="s">
        <v>100</v>
      </c>
      <c r="J65" s="10">
        <v>92.000000000000014</v>
      </c>
      <c r="AA65" s="12"/>
      <c r="AB65" s="12"/>
      <c r="AC65" s="12"/>
      <c r="AD65" s="12"/>
      <c r="AE65" s="12"/>
      <c r="AF65" s="12"/>
      <c r="AG65" s="12"/>
      <c r="AH65" s="12"/>
    </row>
    <row r="66" spans="1:34" ht="15" customHeight="1" x14ac:dyDescent="0.25">
      <c r="A66" s="4" t="s">
        <v>9</v>
      </c>
      <c r="B66" s="18">
        <v>96</v>
      </c>
      <c r="C66" s="9">
        <v>3889.9999999999991</v>
      </c>
      <c r="D66" s="9">
        <v>1909</v>
      </c>
      <c r="E66" s="9">
        <v>950</v>
      </c>
      <c r="F66" s="9">
        <v>89</v>
      </c>
      <c r="G66" s="9">
        <v>21</v>
      </c>
      <c r="H66" s="9" t="s">
        <v>100</v>
      </c>
      <c r="I66" s="9" t="s">
        <v>100</v>
      </c>
      <c r="J66" s="10">
        <v>921</v>
      </c>
      <c r="AA66" s="12"/>
      <c r="AB66" s="12"/>
      <c r="AC66" s="12"/>
      <c r="AD66" s="12"/>
      <c r="AE66" s="12"/>
      <c r="AF66" s="12"/>
      <c r="AG66" s="12"/>
      <c r="AH66" s="12"/>
    </row>
    <row r="67" spans="1:34" ht="15" customHeight="1" x14ac:dyDescent="0.25">
      <c r="A67" s="4" t="s">
        <v>10</v>
      </c>
      <c r="B67" s="18">
        <v>12</v>
      </c>
      <c r="C67" s="9">
        <v>275</v>
      </c>
      <c r="D67" s="9">
        <v>185</v>
      </c>
      <c r="E67" s="9">
        <v>22</v>
      </c>
      <c r="F67" s="9">
        <v>3</v>
      </c>
      <c r="G67" s="9" t="s">
        <v>100</v>
      </c>
      <c r="H67" s="9" t="s">
        <v>100</v>
      </c>
      <c r="I67" s="9" t="s">
        <v>100</v>
      </c>
      <c r="J67" s="10">
        <v>65.000000000000014</v>
      </c>
      <c r="AA67" s="12"/>
      <c r="AB67" s="12"/>
      <c r="AC67" s="12"/>
      <c r="AD67" s="12"/>
      <c r="AE67" s="12"/>
      <c r="AF67" s="12"/>
      <c r="AG67" s="12"/>
      <c r="AH67" s="12"/>
    </row>
    <row r="68" spans="1:34" ht="21" customHeight="1" x14ac:dyDescent="0.25">
      <c r="A68" s="6" t="s">
        <v>25</v>
      </c>
      <c r="B68" s="24">
        <v>96</v>
      </c>
      <c r="C68" s="7">
        <f t="shared" ref="C68" si="101">SUM(C69:C71)</f>
        <v>4191.9999999999982</v>
      </c>
      <c r="D68" s="7">
        <f t="shared" ref="D68" si="102">SUM(D69:D71)</f>
        <v>1939</v>
      </c>
      <c r="E68" s="7">
        <f t="shared" ref="E68" si="103">SUM(E69:E71)</f>
        <v>702.99999999999989</v>
      </c>
      <c r="F68" s="7">
        <f t="shared" ref="F68" si="104">SUM(F69:F71)</f>
        <v>109.00000000000001</v>
      </c>
      <c r="G68" s="7">
        <f t="shared" ref="G68" si="105">SUM(G69:G71)</f>
        <v>86.999999999999986</v>
      </c>
      <c r="H68" s="7">
        <f t="shared" ref="H68" si="106">SUM(H69:H71)</f>
        <v>769.00000000000011</v>
      </c>
      <c r="I68" s="7" t="s">
        <v>100</v>
      </c>
      <c r="J68" s="8">
        <f t="shared" ref="J68" si="107">SUM(J69:J71)</f>
        <v>585.00000000000023</v>
      </c>
      <c r="AA68" s="12"/>
      <c r="AB68" s="12"/>
      <c r="AC68" s="12"/>
      <c r="AD68" s="12"/>
      <c r="AE68" s="12"/>
      <c r="AF68" s="12"/>
      <c r="AG68" s="12"/>
      <c r="AH68" s="12"/>
    </row>
    <row r="69" spans="1:34" ht="15" customHeight="1" x14ac:dyDescent="0.25">
      <c r="A69" s="4" t="s">
        <v>8</v>
      </c>
      <c r="B69" s="18">
        <v>25</v>
      </c>
      <c r="C69" s="9">
        <v>943.00000000000011</v>
      </c>
      <c r="D69" s="9">
        <v>163.99999999999997</v>
      </c>
      <c r="E69" s="9" t="s">
        <v>100</v>
      </c>
      <c r="F69" s="9" t="s">
        <v>100</v>
      </c>
      <c r="G69" s="9" t="s">
        <v>100</v>
      </c>
      <c r="H69" s="9">
        <v>769.00000000000011</v>
      </c>
      <c r="I69" s="9" t="s">
        <v>100</v>
      </c>
      <c r="J69" s="10">
        <v>10</v>
      </c>
      <c r="AA69" s="12"/>
      <c r="AB69" s="12"/>
      <c r="AC69" s="12"/>
      <c r="AD69" s="12"/>
      <c r="AE69" s="12"/>
      <c r="AF69" s="12"/>
      <c r="AG69" s="12"/>
      <c r="AH69" s="12"/>
    </row>
    <row r="70" spans="1:34" ht="15" customHeight="1" x14ac:dyDescent="0.25">
      <c r="A70" s="4" t="s">
        <v>9</v>
      </c>
      <c r="B70" s="18">
        <v>89</v>
      </c>
      <c r="C70" s="9">
        <v>3221.9999999999977</v>
      </c>
      <c r="D70" s="9">
        <v>1748</v>
      </c>
      <c r="E70" s="9">
        <v>702.99999999999989</v>
      </c>
      <c r="F70" s="9">
        <v>109.00000000000001</v>
      </c>
      <c r="G70" s="9">
        <v>86.999999999999986</v>
      </c>
      <c r="H70" s="9" t="s">
        <v>100</v>
      </c>
      <c r="I70" s="9" t="s">
        <v>100</v>
      </c>
      <c r="J70" s="10">
        <v>575.00000000000023</v>
      </c>
      <c r="AA70" s="12"/>
      <c r="AB70" s="12"/>
      <c r="AC70" s="12"/>
      <c r="AD70" s="12"/>
      <c r="AE70" s="12"/>
      <c r="AF70" s="12"/>
      <c r="AG70" s="12"/>
      <c r="AH70" s="12"/>
    </row>
    <row r="71" spans="1:34" ht="15" customHeight="1" x14ac:dyDescent="0.25">
      <c r="A71" s="4" t="s">
        <v>10</v>
      </c>
      <c r="B71" s="18">
        <v>2</v>
      </c>
      <c r="C71" s="9">
        <v>26.999999999999993</v>
      </c>
      <c r="D71" s="9">
        <v>27.000000000000004</v>
      </c>
      <c r="E71" s="9" t="s">
        <v>100</v>
      </c>
      <c r="F71" s="9" t="s">
        <v>100</v>
      </c>
      <c r="G71" s="9" t="s">
        <v>100</v>
      </c>
      <c r="H71" s="9" t="s">
        <v>100</v>
      </c>
      <c r="I71" s="9" t="s">
        <v>100</v>
      </c>
      <c r="J71" s="10" t="s">
        <v>100</v>
      </c>
      <c r="AA71" s="12"/>
      <c r="AB71" s="12"/>
      <c r="AC71" s="12"/>
      <c r="AD71" s="12"/>
      <c r="AE71" s="12"/>
      <c r="AF71" s="12"/>
      <c r="AG71" s="12"/>
      <c r="AH71" s="12"/>
    </row>
    <row r="72" spans="1:34" ht="21" customHeight="1" x14ac:dyDescent="0.25">
      <c r="A72" s="6" t="s">
        <v>26</v>
      </c>
      <c r="B72" s="24">
        <v>122</v>
      </c>
      <c r="C72" s="7">
        <f t="shared" ref="C72" si="108">SUM(C73:C75)</f>
        <v>1566.9999999999993</v>
      </c>
      <c r="D72" s="7">
        <f t="shared" ref="D72" si="109">SUM(D73:D75)</f>
        <v>812</v>
      </c>
      <c r="E72" s="7">
        <f t="shared" ref="E72" si="110">SUM(E73:E75)</f>
        <v>238.99999999999997</v>
      </c>
      <c r="F72" s="7">
        <f t="shared" ref="F72" si="111">SUM(F73:F75)</f>
        <v>85</v>
      </c>
      <c r="G72" s="7">
        <f t="shared" ref="G72" si="112">SUM(G73:G75)</f>
        <v>16</v>
      </c>
      <c r="H72" s="7">
        <f t="shared" ref="H72" si="113">SUM(H73:H75)</f>
        <v>81</v>
      </c>
      <c r="I72" s="7" t="s">
        <v>100</v>
      </c>
      <c r="J72" s="8">
        <f t="shared" ref="J72" si="114">SUM(J73:J75)</f>
        <v>334</v>
      </c>
      <c r="AA72" s="12"/>
      <c r="AB72" s="12"/>
      <c r="AC72" s="12"/>
      <c r="AD72" s="12"/>
      <c r="AE72" s="12"/>
      <c r="AF72" s="12"/>
      <c r="AG72" s="12"/>
      <c r="AH72" s="12"/>
    </row>
    <row r="73" spans="1:34" ht="15" customHeight="1" x14ac:dyDescent="0.25">
      <c r="A73" s="4" t="s">
        <v>8</v>
      </c>
      <c r="B73" s="18">
        <v>16</v>
      </c>
      <c r="C73" s="9">
        <v>110.00000000000001</v>
      </c>
      <c r="D73" s="9" t="s">
        <v>100</v>
      </c>
      <c r="E73" s="9" t="s">
        <v>100</v>
      </c>
      <c r="F73" s="9" t="s">
        <v>100</v>
      </c>
      <c r="G73" s="9" t="s">
        <v>100</v>
      </c>
      <c r="H73" s="9">
        <v>81</v>
      </c>
      <c r="I73" s="9" t="s">
        <v>100</v>
      </c>
      <c r="J73" s="10">
        <v>29.000000000000004</v>
      </c>
      <c r="AA73" s="12"/>
      <c r="AB73" s="12"/>
      <c r="AC73" s="12"/>
      <c r="AD73" s="12"/>
      <c r="AE73" s="12"/>
      <c r="AF73" s="12"/>
      <c r="AG73" s="12"/>
      <c r="AH73" s="12"/>
    </row>
    <row r="74" spans="1:34" ht="15" customHeight="1" x14ac:dyDescent="0.25">
      <c r="A74" s="4" t="s">
        <v>9</v>
      </c>
      <c r="B74" s="18">
        <v>120</v>
      </c>
      <c r="C74" s="9">
        <v>1456.9999999999993</v>
      </c>
      <c r="D74" s="9">
        <v>812</v>
      </c>
      <c r="E74" s="9">
        <v>238.99999999999997</v>
      </c>
      <c r="F74" s="9">
        <v>85</v>
      </c>
      <c r="G74" s="9">
        <v>16</v>
      </c>
      <c r="H74" s="9" t="s">
        <v>100</v>
      </c>
      <c r="I74" s="9" t="s">
        <v>100</v>
      </c>
      <c r="J74" s="10">
        <v>305</v>
      </c>
      <c r="AA74" s="12"/>
      <c r="AB74" s="12"/>
      <c r="AC74" s="12"/>
      <c r="AD74" s="12"/>
      <c r="AE74" s="12"/>
      <c r="AF74" s="12"/>
      <c r="AG74" s="12"/>
      <c r="AH74" s="12"/>
    </row>
    <row r="75" spans="1:34" ht="15" customHeight="1" x14ac:dyDescent="0.25">
      <c r="A75" s="4" t="s">
        <v>10</v>
      </c>
      <c r="B75" s="18">
        <v>0</v>
      </c>
      <c r="C75" s="9" t="s">
        <v>100</v>
      </c>
      <c r="D75" s="9" t="s">
        <v>100</v>
      </c>
      <c r="E75" s="9" t="s">
        <v>100</v>
      </c>
      <c r="F75" s="9" t="s">
        <v>100</v>
      </c>
      <c r="G75" s="9" t="s">
        <v>100</v>
      </c>
      <c r="H75" s="9" t="s">
        <v>100</v>
      </c>
      <c r="I75" s="9" t="s">
        <v>100</v>
      </c>
      <c r="J75" s="10" t="s">
        <v>100</v>
      </c>
      <c r="AA75" s="12"/>
      <c r="AB75" s="12"/>
      <c r="AC75" s="12"/>
      <c r="AD75" s="12"/>
      <c r="AE75" s="12"/>
      <c r="AF75" s="12"/>
      <c r="AG75" s="12"/>
      <c r="AH75" s="12"/>
    </row>
    <row r="76" spans="1:34" ht="21" customHeight="1" x14ac:dyDescent="0.25">
      <c r="A76" s="3" t="s">
        <v>91</v>
      </c>
      <c r="B76" s="17">
        <f t="shared" ref="B76:J76" si="115">+B77+B81+B85+B89+B93+B97+B101+B105+B109+B113+B117+B121+B125+B129</f>
        <v>5408</v>
      </c>
      <c r="C76" s="7">
        <f t="shared" si="115"/>
        <v>277678</v>
      </c>
      <c r="D76" s="7">
        <f t="shared" si="115"/>
        <v>128358</v>
      </c>
      <c r="E76" s="7">
        <f t="shared" si="115"/>
        <v>40425</v>
      </c>
      <c r="F76" s="7">
        <f t="shared" si="115"/>
        <v>4864.0000000000009</v>
      </c>
      <c r="G76" s="7">
        <f t="shared" si="115"/>
        <v>4396</v>
      </c>
      <c r="H76" s="7">
        <f t="shared" si="115"/>
        <v>42340</v>
      </c>
      <c r="I76" s="7">
        <f>+I85+I89+I93+I101+I105+I121</f>
        <v>23</v>
      </c>
      <c r="J76" s="8">
        <f t="shared" si="115"/>
        <v>57272</v>
      </c>
      <c r="AA76" s="12"/>
      <c r="AB76" s="12"/>
      <c r="AC76" s="12"/>
      <c r="AD76" s="12"/>
      <c r="AE76" s="12"/>
      <c r="AF76" s="12"/>
      <c r="AG76" s="12"/>
      <c r="AH76" s="12"/>
    </row>
    <row r="77" spans="1:34" ht="21" customHeight="1" x14ac:dyDescent="0.25">
      <c r="A77" s="6" t="s">
        <v>27</v>
      </c>
      <c r="B77" s="24">
        <v>243</v>
      </c>
      <c r="C77" s="7">
        <f t="shared" ref="C77" si="116">SUM(C78:C80)</f>
        <v>18708.000000000007</v>
      </c>
      <c r="D77" s="7">
        <f t="shared" ref="D77" si="117">SUM(D78:D80)</f>
        <v>8997.0000000000018</v>
      </c>
      <c r="E77" s="7">
        <f t="shared" ref="E77" si="118">SUM(E78:E80)</f>
        <v>2910</v>
      </c>
      <c r="F77" s="7">
        <f t="shared" ref="F77" si="119">SUM(F78:F80)</f>
        <v>331.00000000000011</v>
      </c>
      <c r="G77" s="7">
        <f t="shared" ref="G77" si="120">SUM(G78:G80)</f>
        <v>361</v>
      </c>
      <c r="H77" s="7">
        <f t="shared" ref="H77" si="121">SUM(H78:H80)</f>
        <v>1614.9999999999995</v>
      </c>
      <c r="I77" s="7" t="s">
        <v>100</v>
      </c>
      <c r="J77" s="8">
        <f t="shared" ref="J77" si="122">SUM(J78:J80)</f>
        <v>4494</v>
      </c>
      <c r="AA77" s="12"/>
      <c r="AB77" s="12"/>
      <c r="AC77" s="12"/>
      <c r="AD77" s="12"/>
      <c r="AE77" s="12"/>
      <c r="AF77" s="12"/>
      <c r="AG77" s="12"/>
      <c r="AH77" s="12"/>
    </row>
    <row r="78" spans="1:34" ht="15" customHeight="1" x14ac:dyDescent="0.25">
      <c r="A78" s="4" t="s">
        <v>8</v>
      </c>
      <c r="B78" s="18">
        <v>84</v>
      </c>
      <c r="C78" s="9">
        <v>2884</v>
      </c>
      <c r="D78" s="9">
        <v>230.99999999999997</v>
      </c>
      <c r="E78" s="9" t="s">
        <v>100</v>
      </c>
      <c r="F78" s="9" t="s">
        <v>100</v>
      </c>
      <c r="G78" s="9" t="s">
        <v>100</v>
      </c>
      <c r="H78" s="9">
        <v>1614.9999999999995</v>
      </c>
      <c r="I78" s="9" t="s">
        <v>100</v>
      </c>
      <c r="J78" s="10">
        <v>1038.0000000000002</v>
      </c>
      <c r="AA78" s="12"/>
      <c r="AB78" s="12"/>
      <c r="AC78" s="12"/>
      <c r="AD78" s="12"/>
      <c r="AE78" s="12"/>
      <c r="AF78" s="12"/>
      <c r="AG78" s="12"/>
      <c r="AH78" s="12"/>
    </row>
    <row r="79" spans="1:34" ht="15" customHeight="1" x14ac:dyDescent="0.25">
      <c r="A79" s="4" t="s">
        <v>9</v>
      </c>
      <c r="B79" s="18">
        <v>205</v>
      </c>
      <c r="C79" s="9">
        <v>13344.000000000007</v>
      </c>
      <c r="D79" s="9">
        <v>7091.0000000000018</v>
      </c>
      <c r="E79" s="9">
        <v>2474</v>
      </c>
      <c r="F79" s="9">
        <v>300.00000000000011</v>
      </c>
      <c r="G79" s="9">
        <v>360</v>
      </c>
      <c r="H79" s="9" t="s">
        <v>100</v>
      </c>
      <c r="I79" s="9" t="s">
        <v>100</v>
      </c>
      <c r="J79" s="10">
        <v>3119</v>
      </c>
      <c r="AA79" s="12"/>
      <c r="AB79" s="12"/>
      <c r="AC79" s="12"/>
      <c r="AD79" s="12"/>
      <c r="AE79" s="12"/>
      <c r="AF79" s="12"/>
      <c r="AG79" s="12"/>
      <c r="AH79" s="12"/>
    </row>
    <row r="80" spans="1:34" ht="15" customHeight="1" x14ac:dyDescent="0.25">
      <c r="A80" s="4" t="s">
        <v>10</v>
      </c>
      <c r="B80" s="18">
        <v>49</v>
      </c>
      <c r="C80" s="9">
        <v>2480.0000000000005</v>
      </c>
      <c r="D80" s="9">
        <v>1675.0000000000002</v>
      </c>
      <c r="E80" s="9">
        <v>436.00000000000011</v>
      </c>
      <c r="F80" s="9">
        <v>31</v>
      </c>
      <c r="G80" s="9">
        <v>1.0000000000000002</v>
      </c>
      <c r="H80" s="9" t="s">
        <v>100</v>
      </c>
      <c r="I80" s="9" t="s">
        <v>100</v>
      </c>
      <c r="J80" s="10">
        <v>336.99999999999994</v>
      </c>
      <c r="AA80" s="12"/>
      <c r="AB80" s="12"/>
      <c r="AC80" s="12"/>
      <c r="AD80" s="12"/>
      <c r="AE80" s="12"/>
      <c r="AF80" s="12"/>
      <c r="AG80" s="12"/>
      <c r="AH80" s="12"/>
    </row>
    <row r="81" spans="1:34" ht="21" customHeight="1" x14ac:dyDescent="0.25">
      <c r="A81" s="6" t="s">
        <v>28</v>
      </c>
      <c r="B81" s="24">
        <v>423</v>
      </c>
      <c r="C81" s="7">
        <f t="shared" ref="C81" si="123">SUM(C82:C84)</f>
        <v>16826.000000000004</v>
      </c>
      <c r="D81" s="7">
        <f t="shared" ref="D81" si="124">SUM(D82:D84)</f>
        <v>8076.9999999999982</v>
      </c>
      <c r="E81" s="7">
        <f t="shared" ref="E81" si="125">SUM(E82:E84)</f>
        <v>2752</v>
      </c>
      <c r="F81" s="7">
        <f t="shared" ref="F81" si="126">SUM(F82:F84)</f>
        <v>370.00000000000006</v>
      </c>
      <c r="G81" s="7">
        <f t="shared" ref="G81" si="127">SUM(G82:G84)</f>
        <v>205.00000000000006</v>
      </c>
      <c r="H81" s="7">
        <f t="shared" ref="H81" si="128">SUM(H82:H84)</f>
        <v>1885.9999999999998</v>
      </c>
      <c r="I81" s="7" t="s">
        <v>100</v>
      </c>
      <c r="J81" s="8">
        <f t="shared" ref="J81" si="129">SUM(J82:J84)</f>
        <v>3535.9999999999982</v>
      </c>
      <c r="AA81" s="12"/>
      <c r="AB81" s="12"/>
      <c r="AC81" s="12"/>
      <c r="AD81" s="12"/>
      <c r="AE81" s="12"/>
      <c r="AF81" s="12"/>
      <c r="AG81" s="12"/>
      <c r="AH81" s="12"/>
    </row>
    <row r="82" spans="1:34" ht="15" customHeight="1" x14ac:dyDescent="0.25">
      <c r="A82" s="4" t="s">
        <v>8</v>
      </c>
      <c r="B82" s="18">
        <v>105</v>
      </c>
      <c r="C82" s="9">
        <v>2665.9999999999995</v>
      </c>
      <c r="D82" s="9">
        <v>302</v>
      </c>
      <c r="E82" s="9" t="s">
        <v>100</v>
      </c>
      <c r="F82" s="9" t="s">
        <v>100</v>
      </c>
      <c r="G82" s="9" t="s">
        <v>100</v>
      </c>
      <c r="H82" s="9">
        <v>1885.9999999999998</v>
      </c>
      <c r="I82" s="9" t="s">
        <v>100</v>
      </c>
      <c r="J82" s="10">
        <v>477.99999999999977</v>
      </c>
      <c r="AA82" s="12"/>
      <c r="AB82" s="12"/>
      <c r="AC82" s="12"/>
      <c r="AD82" s="12"/>
      <c r="AE82" s="12"/>
      <c r="AF82" s="12"/>
      <c r="AG82" s="12"/>
      <c r="AH82" s="12"/>
    </row>
    <row r="83" spans="1:34" ht="15" customHeight="1" x14ac:dyDescent="0.25">
      <c r="A83" s="4" t="s">
        <v>9</v>
      </c>
      <c r="B83" s="18">
        <v>386</v>
      </c>
      <c r="C83" s="9">
        <v>13395.000000000004</v>
      </c>
      <c r="D83" s="9">
        <v>7205.9999999999982</v>
      </c>
      <c r="E83" s="9">
        <v>2636</v>
      </c>
      <c r="F83" s="9">
        <v>359.00000000000006</v>
      </c>
      <c r="G83" s="9">
        <v>205.00000000000006</v>
      </c>
      <c r="H83" s="9" t="s">
        <v>100</v>
      </c>
      <c r="I83" s="9" t="s">
        <v>100</v>
      </c>
      <c r="J83" s="10">
        <v>2988.9999999999986</v>
      </c>
      <c r="AA83" s="12"/>
      <c r="AB83" s="12"/>
      <c r="AC83" s="12"/>
      <c r="AD83" s="12"/>
      <c r="AE83" s="12"/>
      <c r="AF83" s="12"/>
      <c r="AG83" s="12"/>
      <c r="AH83" s="12"/>
    </row>
    <row r="84" spans="1:34" ht="15" customHeight="1" x14ac:dyDescent="0.25">
      <c r="A84" s="4" t="s">
        <v>10</v>
      </c>
      <c r="B84" s="18">
        <v>38</v>
      </c>
      <c r="C84" s="9">
        <v>765</v>
      </c>
      <c r="D84" s="9">
        <v>569</v>
      </c>
      <c r="E84" s="9">
        <v>116.00000000000001</v>
      </c>
      <c r="F84" s="9">
        <v>11</v>
      </c>
      <c r="G84" s="9" t="s">
        <v>100</v>
      </c>
      <c r="H84" s="9" t="s">
        <v>100</v>
      </c>
      <c r="I84" s="9" t="s">
        <v>100</v>
      </c>
      <c r="J84" s="10">
        <v>69.000000000000014</v>
      </c>
      <c r="AA84" s="12"/>
      <c r="AB84" s="12"/>
      <c r="AC84" s="12"/>
      <c r="AD84" s="12"/>
      <c r="AE84" s="12"/>
      <c r="AF84" s="12"/>
      <c r="AG84" s="12"/>
      <c r="AH84" s="12"/>
    </row>
    <row r="85" spans="1:34" ht="21" customHeight="1" x14ac:dyDescent="0.25">
      <c r="A85" s="6" t="s">
        <v>29</v>
      </c>
      <c r="B85" s="24">
        <v>375</v>
      </c>
      <c r="C85" s="7">
        <f t="shared" ref="C85" si="130">SUM(C86:C88)</f>
        <v>15768.999999999995</v>
      </c>
      <c r="D85" s="7">
        <f t="shared" ref="D85" si="131">SUM(D86:D88)</f>
        <v>7747.9999999999991</v>
      </c>
      <c r="E85" s="7">
        <f t="shared" ref="E85" si="132">SUM(E86:E88)</f>
        <v>2287</v>
      </c>
      <c r="F85" s="7">
        <f t="shared" ref="F85" si="133">SUM(F86:F88)</f>
        <v>232</v>
      </c>
      <c r="G85" s="7">
        <f t="shared" ref="G85" si="134">SUM(G86:G88)</f>
        <v>136</v>
      </c>
      <c r="H85" s="7">
        <f t="shared" ref="H85" si="135">SUM(H86:H88)</f>
        <v>2498</v>
      </c>
      <c r="I85" s="7">
        <f t="shared" ref="I85" si="136">SUM(I86:I88)</f>
        <v>2.0000000000000004</v>
      </c>
      <c r="J85" s="8">
        <f t="shared" ref="J85" si="137">SUM(J86:J88)</f>
        <v>2865.9999999999995</v>
      </c>
      <c r="AA85" s="12"/>
      <c r="AB85" s="12"/>
      <c r="AC85" s="12"/>
      <c r="AD85" s="12"/>
      <c r="AE85" s="12"/>
      <c r="AF85" s="12"/>
      <c r="AG85" s="12"/>
      <c r="AH85" s="12"/>
    </row>
    <row r="86" spans="1:34" ht="15" customHeight="1" x14ac:dyDescent="0.25">
      <c r="A86" s="4" t="s">
        <v>8</v>
      </c>
      <c r="B86" s="18">
        <v>169</v>
      </c>
      <c r="C86" s="9">
        <v>3707</v>
      </c>
      <c r="D86" s="9">
        <v>578.00000000000011</v>
      </c>
      <c r="E86" s="9" t="s">
        <v>100</v>
      </c>
      <c r="F86" s="9" t="s">
        <v>100</v>
      </c>
      <c r="G86" s="9" t="s">
        <v>100</v>
      </c>
      <c r="H86" s="9">
        <v>2498</v>
      </c>
      <c r="I86" s="9" t="s">
        <v>100</v>
      </c>
      <c r="J86" s="10">
        <v>630.99999999999977</v>
      </c>
      <c r="AA86" s="12"/>
      <c r="AB86" s="12"/>
      <c r="AC86" s="12"/>
      <c r="AD86" s="12"/>
      <c r="AE86" s="12"/>
      <c r="AF86" s="12"/>
      <c r="AG86" s="12"/>
      <c r="AH86" s="12"/>
    </row>
    <row r="87" spans="1:34" ht="15" customHeight="1" x14ac:dyDescent="0.25">
      <c r="A87" s="4" t="s">
        <v>9</v>
      </c>
      <c r="B87" s="18">
        <v>217</v>
      </c>
      <c r="C87" s="9">
        <v>5154.9999999999964</v>
      </c>
      <c r="D87" s="9">
        <v>2666.9999999999991</v>
      </c>
      <c r="E87" s="9">
        <v>1002</v>
      </c>
      <c r="F87" s="9">
        <v>162.99999999999997</v>
      </c>
      <c r="G87" s="9">
        <v>120</v>
      </c>
      <c r="H87" s="9" t="s">
        <v>100</v>
      </c>
      <c r="I87" s="9">
        <v>2.0000000000000004</v>
      </c>
      <c r="J87" s="10">
        <v>1201</v>
      </c>
      <c r="AA87" s="12"/>
      <c r="AB87" s="12"/>
      <c r="AC87" s="12"/>
      <c r="AD87" s="12"/>
      <c r="AE87" s="12"/>
      <c r="AF87" s="12"/>
      <c r="AG87" s="12"/>
      <c r="AH87" s="12"/>
    </row>
    <row r="88" spans="1:34" ht="15" customHeight="1" x14ac:dyDescent="0.25">
      <c r="A88" s="4" t="s">
        <v>10</v>
      </c>
      <c r="B88" s="18">
        <v>129</v>
      </c>
      <c r="C88" s="9">
        <v>6906.9999999999982</v>
      </c>
      <c r="D88" s="9">
        <v>4503</v>
      </c>
      <c r="E88" s="9">
        <v>1284.9999999999998</v>
      </c>
      <c r="F88" s="9">
        <v>69.000000000000014</v>
      </c>
      <c r="G88" s="9">
        <v>16</v>
      </c>
      <c r="H88" s="9" t="s">
        <v>100</v>
      </c>
      <c r="I88" s="9" t="s">
        <v>100</v>
      </c>
      <c r="J88" s="10">
        <v>1033.9999999999998</v>
      </c>
      <c r="AA88" s="12"/>
      <c r="AB88" s="12"/>
      <c r="AC88" s="12"/>
      <c r="AD88" s="12"/>
      <c r="AE88" s="12"/>
      <c r="AF88" s="12"/>
      <c r="AG88" s="12"/>
      <c r="AH88" s="12"/>
    </row>
    <row r="89" spans="1:34" ht="21" customHeight="1" x14ac:dyDescent="0.25">
      <c r="A89" s="6" t="s">
        <v>30</v>
      </c>
      <c r="B89" s="24">
        <v>190</v>
      </c>
      <c r="C89" s="7">
        <f t="shared" ref="C89" si="138">SUM(C90:C92)</f>
        <v>7790.9999999999991</v>
      </c>
      <c r="D89" s="7">
        <f t="shared" ref="D89" si="139">SUM(D90:D92)</f>
        <v>3298</v>
      </c>
      <c r="E89" s="7">
        <f t="shared" ref="E89" si="140">SUM(E90:E92)</f>
        <v>1465.9999999999998</v>
      </c>
      <c r="F89" s="7">
        <f t="shared" ref="F89" si="141">SUM(F90:F92)</f>
        <v>117</v>
      </c>
      <c r="G89" s="7">
        <f t="shared" ref="G89" si="142">SUM(G90:G92)</f>
        <v>302</v>
      </c>
      <c r="H89" s="7">
        <f t="shared" ref="H89" si="143">SUM(H90:H92)</f>
        <v>942.00000000000023</v>
      </c>
      <c r="I89" s="7">
        <f t="shared" ref="I89" si="144">SUM(I90:I92)</f>
        <v>5</v>
      </c>
      <c r="J89" s="8">
        <f t="shared" ref="J89" si="145">SUM(J90:J92)</f>
        <v>1661</v>
      </c>
      <c r="AA89" s="12"/>
      <c r="AB89" s="12"/>
      <c r="AC89" s="12"/>
      <c r="AD89" s="12"/>
      <c r="AE89" s="12"/>
      <c r="AF89" s="12"/>
      <c r="AG89" s="12"/>
      <c r="AH89" s="12"/>
    </row>
    <row r="90" spans="1:34" ht="15" customHeight="1" x14ac:dyDescent="0.25">
      <c r="A90" s="4" t="s">
        <v>8</v>
      </c>
      <c r="B90" s="18">
        <v>77</v>
      </c>
      <c r="C90" s="9">
        <v>1313</v>
      </c>
      <c r="D90" s="9">
        <v>181</v>
      </c>
      <c r="E90" s="9" t="s">
        <v>100</v>
      </c>
      <c r="F90" s="9" t="s">
        <v>100</v>
      </c>
      <c r="G90" s="9" t="s">
        <v>100</v>
      </c>
      <c r="H90" s="9">
        <v>942.00000000000023</v>
      </c>
      <c r="I90" s="9" t="s">
        <v>100</v>
      </c>
      <c r="J90" s="10">
        <v>190.00000000000003</v>
      </c>
      <c r="AA90" s="12"/>
      <c r="AB90" s="12"/>
      <c r="AC90" s="12"/>
      <c r="AD90" s="12"/>
      <c r="AE90" s="12"/>
      <c r="AF90" s="12"/>
      <c r="AG90" s="12"/>
      <c r="AH90" s="12"/>
    </row>
    <row r="91" spans="1:34" ht="15" customHeight="1" x14ac:dyDescent="0.25">
      <c r="A91" s="4" t="s">
        <v>9</v>
      </c>
      <c r="B91" s="18">
        <v>146</v>
      </c>
      <c r="C91" s="9">
        <v>4431</v>
      </c>
      <c r="D91" s="9">
        <v>2177</v>
      </c>
      <c r="E91" s="9">
        <v>956.99999999999977</v>
      </c>
      <c r="F91" s="9">
        <v>108</v>
      </c>
      <c r="G91" s="9">
        <v>298</v>
      </c>
      <c r="H91" s="9" t="s">
        <v>100</v>
      </c>
      <c r="I91" s="9">
        <v>5</v>
      </c>
      <c r="J91" s="10">
        <v>886</v>
      </c>
      <c r="AA91" s="12"/>
      <c r="AB91" s="12"/>
      <c r="AC91" s="12"/>
      <c r="AD91" s="12"/>
      <c r="AE91" s="12"/>
      <c r="AF91" s="12"/>
      <c r="AG91" s="12"/>
      <c r="AH91" s="12"/>
    </row>
    <row r="92" spans="1:34" ht="15" customHeight="1" x14ac:dyDescent="0.25">
      <c r="A92" s="4" t="s">
        <v>10</v>
      </c>
      <c r="B92" s="18">
        <v>18</v>
      </c>
      <c r="C92" s="9">
        <v>2046.9999999999989</v>
      </c>
      <c r="D92" s="9">
        <v>940</v>
      </c>
      <c r="E92" s="9">
        <v>509.00000000000006</v>
      </c>
      <c r="F92" s="9">
        <v>9</v>
      </c>
      <c r="G92" s="9">
        <v>4</v>
      </c>
      <c r="H92" s="9" t="s">
        <v>100</v>
      </c>
      <c r="I92" s="9" t="s">
        <v>100</v>
      </c>
      <c r="J92" s="10">
        <v>585</v>
      </c>
      <c r="AA92" s="12"/>
      <c r="AB92" s="12"/>
      <c r="AC92" s="12"/>
      <c r="AD92" s="12"/>
      <c r="AE92" s="12"/>
      <c r="AF92" s="12"/>
      <c r="AG92" s="12"/>
      <c r="AH92" s="12"/>
    </row>
    <row r="93" spans="1:34" ht="21" customHeight="1" x14ac:dyDescent="0.25">
      <c r="A93" s="6" t="s">
        <v>31</v>
      </c>
      <c r="B93" s="24">
        <v>1062</v>
      </c>
      <c r="C93" s="7">
        <f t="shared" ref="C93" si="146">SUM(C94:C96)</f>
        <v>38536.000000000007</v>
      </c>
      <c r="D93" s="7">
        <f t="shared" ref="D93" si="147">SUM(D94:D96)</f>
        <v>17503.000000000007</v>
      </c>
      <c r="E93" s="7">
        <f t="shared" ref="E93" si="148">SUM(E94:E96)</f>
        <v>5233</v>
      </c>
      <c r="F93" s="7">
        <f t="shared" ref="F93" si="149">SUM(F94:F96)</f>
        <v>570.00000000000011</v>
      </c>
      <c r="G93" s="7">
        <f t="shared" ref="G93" si="150">SUM(G94:G96)</f>
        <v>515</v>
      </c>
      <c r="H93" s="7">
        <f t="shared" ref="H93" si="151">SUM(H94:H96)</f>
        <v>6589</v>
      </c>
      <c r="I93" s="7">
        <f t="shared" ref="I93" si="152">SUM(I94:I96)</f>
        <v>5</v>
      </c>
      <c r="J93" s="8">
        <f t="shared" ref="J93" si="153">SUM(J94:J96)</f>
        <v>8121.0000000000018</v>
      </c>
      <c r="AA93" s="12"/>
      <c r="AB93" s="12"/>
      <c r="AC93" s="12"/>
      <c r="AD93" s="12"/>
      <c r="AE93" s="12"/>
      <c r="AF93" s="12"/>
      <c r="AG93" s="12"/>
      <c r="AH93" s="12"/>
    </row>
    <row r="94" spans="1:34" ht="15" customHeight="1" x14ac:dyDescent="0.25">
      <c r="A94" s="4" t="s">
        <v>8</v>
      </c>
      <c r="B94" s="18">
        <v>494</v>
      </c>
      <c r="C94" s="9">
        <v>9399</v>
      </c>
      <c r="D94" s="9">
        <v>635</v>
      </c>
      <c r="E94" s="9" t="s">
        <v>100</v>
      </c>
      <c r="F94" s="9" t="s">
        <v>100</v>
      </c>
      <c r="G94" s="9" t="s">
        <v>100</v>
      </c>
      <c r="H94" s="9">
        <v>6589</v>
      </c>
      <c r="I94" s="9" t="s">
        <v>100</v>
      </c>
      <c r="J94" s="10">
        <v>2174.9999999999995</v>
      </c>
      <c r="AA94" s="12"/>
      <c r="AB94" s="12"/>
      <c r="AC94" s="12"/>
      <c r="AD94" s="12"/>
      <c r="AE94" s="12"/>
      <c r="AF94" s="12"/>
      <c r="AG94" s="12"/>
      <c r="AH94" s="12"/>
    </row>
    <row r="95" spans="1:34" ht="15" customHeight="1" x14ac:dyDescent="0.25">
      <c r="A95" s="4" t="s">
        <v>9</v>
      </c>
      <c r="B95" s="18">
        <v>663</v>
      </c>
      <c r="C95" s="9">
        <v>15650.000000000009</v>
      </c>
      <c r="D95" s="9">
        <v>8172.0000000000036</v>
      </c>
      <c r="E95" s="9">
        <v>3097.0000000000009</v>
      </c>
      <c r="F95" s="9">
        <v>432.00000000000006</v>
      </c>
      <c r="G95" s="9">
        <v>438</v>
      </c>
      <c r="H95" s="9" t="s">
        <v>100</v>
      </c>
      <c r="I95" s="9">
        <v>5</v>
      </c>
      <c r="J95" s="10">
        <v>3506.0000000000018</v>
      </c>
      <c r="AA95" s="12"/>
      <c r="AB95" s="12"/>
      <c r="AC95" s="12"/>
      <c r="AD95" s="12"/>
      <c r="AE95" s="12"/>
      <c r="AF95" s="12"/>
      <c r="AG95" s="12"/>
      <c r="AH95" s="12"/>
    </row>
    <row r="96" spans="1:34" ht="15" customHeight="1" x14ac:dyDescent="0.25">
      <c r="A96" s="4" t="s">
        <v>10</v>
      </c>
      <c r="B96" s="18">
        <v>384</v>
      </c>
      <c r="C96" s="9">
        <v>13487</v>
      </c>
      <c r="D96" s="9">
        <v>8696.0000000000018</v>
      </c>
      <c r="E96" s="9">
        <v>2135.9999999999995</v>
      </c>
      <c r="F96" s="9">
        <v>138.00000000000003</v>
      </c>
      <c r="G96" s="9">
        <v>76.999999999999986</v>
      </c>
      <c r="H96" s="9" t="s">
        <v>100</v>
      </c>
      <c r="I96" s="9" t="s">
        <v>100</v>
      </c>
      <c r="J96" s="10">
        <v>2440.0000000000005</v>
      </c>
      <c r="AA96" s="12"/>
      <c r="AB96" s="12"/>
      <c r="AC96" s="12"/>
      <c r="AD96" s="12"/>
      <c r="AE96" s="12"/>
      <c r="AF96" s="12"/>
      <c r="AG96" s="12"/>
      <c r="AH96" s="12"/>
    </row>
    <row r="97" spans="1:34" ht="21" customHeight="1" x14ac:dyDescent="0.25">
      <c r="A97" s="6" t="s">
        <v>32</v>
      </c>
      <c r="B97" s="24">
        <v>633</v>
      </c>
      <c r="C97" s="7">
        <f t="shared" ref="C97" si="154">SUM(C98:C100)</f>
        <v>38575.999999999985</v>
      </c>
      <c r="D97" s="7">
        <f t="shared" ref="D97" si="155">SUM(D98:D100)</f>
        <v>18861</v>
      </c>
      <c r="E97" s="7">
        <f t="shared" ref="E97" si="156">SUM(E98:E100)</f>
        <v>6126.9999999999982</v>
      </c>
      <c r="F97" s="7">
        <f t="shared" ref="F97" si="157">SUM(F98:F100)</f>
        <v>819.00000000000023</v>
      </c>
      <c r="G97" s="7">
        <f t="shared" ref="G97" si="158">SUM(G98:G100)</f>
        <v>520</v>
      </c>
      <c r="H97" s="7">
        <f t="shared" ref="H97" si="159">SUM(H98:H100)</f>
        <v>3628.9999999999995</v>
      </c>
      <c r="I97" s="7" t="s">
        <v>100</v>
      </c>
      <c r="J97" s="8">
        <f t="shared" ref="J97" si="160">SUM(J98:J100)</f>
        <v>8619.9999999999982</v>
      </c>
      <c r="AA97" s="12"/>
      <c r="AB97" s="12"/>
      <c r="AC97" s="12"/>
      <c r="AD97" s="12"/>
      <c r="AE97" s="12"/>
      <c r="AF97" s="12"/>
      <c r="AG97" s="12"/>
      <c r="AH97" s="12"/>
    </row>
    <row r="98" spans="1:34" ht="15" customHeight="1" x14ac:dyDescent="0.25">
      <c r="A98" s="4" t="s">
        <v>8</v>
      </c>
      <c r="B98" s="18">
        <v>221</v>
      </c>
      <c r="C98" s="9">
        <v>5886</v>
      </c>
      <c r="D98" s="9">
        <v>852</v>
      </c>
      <c r="E98" s="9" t="s">
        <v>100</v>
      </c>
      <c r="F98" s="9" t="s">
        <v>100</v>
      </c>
      <c r="G98" s="9" t="s">
        <v>100</v>
      </c>
      <c r="H98" s="9">
        <v>3628.9999999999995</v>
      </c>
      <c r="I98" s="9" t="s">
        <v>100</v>
      </c>
      <c r="J98" s="10">
        <v>1405</v>
      </c>
      <c r="AA98" s="12"/>
      <c r="AB98" s="12"/>
      <c r="AC98" s="12"/>
      <c r="AD98" s="12"/>
      <c r="AE98" s="12"/>
      <c r="AF98" s="12"/>
      <c r="AG98" s="12"/>
      <c r="AH98" s="12"/>
    </row>
    <row r="99" spans="1:34" ht="15" customHeight="1" x14ac:dyDescent="0.25">
      <c r="A99" s="4" t="s">
        <v>9</v>
      </c>
      <c r="B99" s="18">
        <v>479</v>
      </c>
      <c r="C99" s="9">
        <v>28399.999999999985</v>
      </c>
      <c r="D99" s="9">
        <v>15321</v>
      </c>
      <c r="E99" s="9">
        <v>5426.9999999999982</v>
      </c>
      <c r="F99" s="9">
        <v>762.00000000000023</v>
      </c>
      <c r="G99" s="9">
        <v>504</v>
      </c>
      <c r="H99" s="9" t="s">
        <v>100</v>
      </c>
      <c r="I99" s="9" t="s">
        <v>100</v>
      </c>
      <c r="J99" s="10">
        <v>6385.9999999999982</v>
      </c>
      <c r="AA99" s="12"/>
      <c r="AB99" s="12"/>
      <c r="AC99" s="12"/>
      <c r="AD99" s="12"/>
      <c r="AE99" s="12"/>
      <c r="AF99" s="12"/>
      <c r="AG99" s="12"/>
      <c r="AH99" s="12"/>
    </row>
    <row r="100" spans="1:34" ht="15" customHeight="1" x14ac:dyDescent="0.25">
      <c r="A100" s="4" t="s">
        <v>10</v>
      </c>
      <c r="B100" s="18">
        <v>113</v>
      </c>
      <c r="C100" s="9">
        <v>4290.0000000000009</v>
      </c>
      <c r="D100" s="9">
        <v>2688.0000000000009</v>
      </c>
      <c r="E100" s="9">
        <v>700.00000000000023</v>
      </c>
      <c r="F100" s="9">
        <v>57.000000000000021</v>
      </c>
      <c r="G100" s="9">
        <v>16</v>
      </c>
      <c r="H100" s="9" t="s">
        <v>100</v>
      </c>
      <c r="I100" s="9" t="s">
        <v>100</v>
      </c>
      <c r="J100" s="10">
        <v>829.00000000000023</v>
      </c>
      <c r="AA100" s="12"/>
      <c r="AB100" s="12"/>
      <c r="AC100" s="12"/>
      <c r="AD100" s="12"/>
      <c r="AE100" s="12"/>
      <c r="AF100" s="12"/>
      <c r="AG100" s="12"/>
      <c r="AH100" s="12"/>
    </row>
    <row r="101" spans="1:34" ht="21" customHeight="1" x14ac:dyDescent="0.25">
      <c r="A101" s="6" t="s">
        <v>33</v>
      </c>
      <c r="B101" s="24">
        <v>362</v>
      </c>
      <c r="C101" s="7">
        <f t="shared" ref="C101" si="161">SUM(C102:C104)</f>
        <v>11797.999999999996</v>
      </c>
      <c r="D101" s="7">
        <f t="shared" ref="D101" si="162">SUM(D102:D104)</f>
        <v>6419</v>
      </c>
      <c r="E101" s="7">
        <f t="shared" ref="E101" si="163">SUM(E102:E104)</f>
        <v>1632.9999999999998</v>
      </c>
      <c r="F101" s="7">
        <f t="shared" ref="F101" si="164">SUM(F102:F104)</f>
        <v>271.00000000000006</v>
      </c>
      <c r="G101" s="7">
        <f t="shared" ref="G101" si="165">SUM(G102:G104)</f>
        <v>191</v>
      </c>
      <c r="H101" s="7">
        <f t="shared" ref="H101" si="166">SUM(H102:H104)</f>
        <v>1049</v>
      </c>
      <c r="I101" s="7">
        <f t="shared" ref="I101" si="167">SUM(I102:I104)</f>
        <v>5.9999999999999991</v>
      </c>
      <c r="J101" s="8">
        <f t="shared" ref="J101" si="168">SUM(J102:J104)</f>
        <v>2228.9999999999991</v>
      </c>
      <c r="AA101" s="12"/>
      <c r="AB101" s="12"/>
      <c r="AC101" s="12"/>
      <c r="AD101" s="12"/>
      <c r="AE101" s="12"/>
      <c r="AF101" s="12"/>
      <c r="AG101" s="12"/>
      <c r="AH101" s="12"/>
    </row>
    <row r="102" spans="1:34" ht="15" customHeight="1" x14ac:dyDescent="0.25">
      <c r="A102" s="4" t="s">
        <v>8</v>
      </c>
      <c r="B102" s="18">
        <v>148</v>
      </c>
      <c r="C102" s="9">
        <v>2250</v>
      </c>
      <c r="D102" s="9">
        <v>512.99999999999989</v>
      </c>
      <c r="E102" s="9" t="s">
        <v>100</v>
      </c>
      <c r="F102" s="9" t="s">
        <v>100</v>
      </c>
      <c r="G102" s="9" t="s">
        <v>100</v>
      </c>
      <c r="H102" s="9">
        <v>1049</v>
      </c>
      <c r="I102" s="9" t="s">
        <v>100</v>
      </c>
      <c r="J102" s="10">
        <v>687.99999999999977</v>
      </c>
      <c r="AA102" s="12"/>
      <c r="AB102" s="12"/>
      <c r="AC102" s="12"/>
      <c r="AD102" s="12"/>
      <c r="AE102" s="12"/>
      <c r="AF102" s="12"/>
      <c r="AG102" s="12"/>
      <c r="AH102" s="12"/>
    </row>
    <row r="103" spans="1:34" ht="15" customHeight="1" x14ac:dyDescent="0.25">
      <c r="A103" s="4" t="s">
        <v>9</v>
      </c>
      <c r="B103" s="18">
        <v>292</v>
      </c>
      <c r="C103" s="9">
        <v>7497.9999999999964</v>
      </c>
      <c r="D103" s="9">
        <v>4281</v>
      </c>
      <c r="E103" s="9">
        <v>1401.9999999999998</v>
      </c>
      <c r="F103" s="9">
        <v>258.00000000000006</v>
      </c>
      <c r="G103" s="9">
        <v>191</v>
      </c>
      <c r="H103" s="9" t="s">
        <v>100</v>
      </c>
      <c r="I103" s="9">
        <v>5.9999999999999991</v>
      </c>
      <c r="J103" s="10">
        <v>1359.9999999999993</v>
      </c>
      <c r="AA103" s="12"/>
      <c r="AB103" s="12"/>
      <c r="AC103" s="12"/>
      <c r="AD103" s="12"/>
      <c r="AE103" s="12"/>
      <c r="AF103" s="12"/>
      <c r="AG103" s="12"/>
      <c r="AH103" s="12"/>
    </row>
    <row r="104" spans="1:34" ht="15" customHeight="1" x14ac:dyDescent="0.25">
      <c r="A104" s="4" t="s">
        <v>10</v>
      </c>
      <c r="B104" s="18">
        <v>43</v>
      </c>
      <c r="C104" s="9">
        <v>2049.9999999999995</v>
      </c>
      <c r="D104" s="9">
        <v>1624.9999999999998</v>
      </c>
      <c r="E104" s="9">
        <v>231.00000000000006</v>
      </c>
      <c r="F104" s="9">
        <v>13.000000000000004</v>
      </c>
      <c r="G104" s="9" t="s">
        <v>100</v>
      </c>
      <c r="H104" s="9" t="s">
        <v>100</v>
      </c>
      <c r="I104" s="9" t="s">
        <v>100</v>
      </c>
      <c r="J104" s="10">
        <v>181.00000000000003</v>
      </c>
      <c r="AA104" s="12"/>
      <c r="AB104" s="12"/>
      <c r="AC104" s="12"/>
      <c r="AD104" s="12"/>
      <c r="AE104" s="12"/>
      <c r="AF104" s="12"/>
      <c r="AG104" s="12"/>
      <c r="AH104" s="12"/>
    </row>
    <row r="105" spans="1:34" ht="21" customHeight="1" x14ac:dyDescent="0.25">
      <c r="A105" s="6" t="s">
        <v>34</v>
      </c>
      <c r="B105" s="24">
        <v>435</v>
      </c>
      <c r="C105" s="7">
        <f t="shared" ref="C105" si="169">SUM(C106:C108)</f>
        <v>30157</v>
      </c>
      <c r="D105" s="7">
        <f t="shared" ref="D105" si="170">SUM(D106:D108)</f>
        <v>13083</v>
      </c>
      <c r="E105" s="7">
        <f t="shared" ref="E105" si="171">SUM(E106:E108)</f>
        <v>3546</v>
      </c>
      <c r="F105" s="7">
        <f t="shared" ref="F105" si="172">SUM(F106:F108)</f>
        <v>537</v>
      </c>
      <c r="G105" s="7">
        <f t="shared" ref="G105" si="173">SUM(G106:G108)</f>
        <v>304.99999999999989</v>
      </c>
      <c r="H105" s="7">
        <f t="shared" ref="H105" si="174">SUM(H106:H108)</f>
        <v>6993</v>
      </c>
      <c r="I105" s="7">
        <f t="shared" ref="I105" si="175">SUM(I106:I108)</f>
        <v>4.0000000000000009</v>
      </c>
      <c r="J105" s="8">
        <f t="shared" ref="J105" si="176">SUM(J106:J108)</f>
        <v>5689</v>
      </c>
      <c r="AA105" s="12"/>
      <c r="AB105" s="12"/>
      <c r="AC105" s="12"/>
      <c r="AD105" s="12"/>
      <c r="AE105" s="12"/>
      <c r="AF105" s="12"/>
      <c r="AG105" s="12"/>
      <c r="AH105" s="12"/>
    </row>
    <row r="106" spans="1:34" ht="15" customHeight="1" x14ac:dyDescent="0.25">
      <c r="A106" s="4" t="s">
        <v>8</v>
      </c>
      <c r="B106" s="18">
        <v>206</v>
      </c>
      <c r="C106" s="9">
        <v>8603</v>
      </c>
      <c r="D106" s="9">
        <v>483</v>
      </c>
      <c r="E106" s="9" t="s">
        <v>100</v>
      </c>
      <c r="F106" s="9" t="s">
        <v>100</v>
      </c>
      <c r="G106" s="9" t="s">
        <v>100</v>
      </c>
      <c r="H106" s="9">
        <v>6993</v>
      </c>
      <c r="I106" s="9" t="s">
        <v>100</v>
      </c>
      <c r="J106" s="10">
        <v>1127</v>
      </c>
      <c r="AA106" s="12"/>
      <c r="AB106" s="12"/>
      <c r="AC106" s="12"/>
      <c r="AD106" s="12"/>
      <c r="AE106" s="12"/>
      <c r="AF106" s="12"/>
      <c r="AG106" s="12"/>
      <c r="AH106" s="12"/>
    </row>
    <row r="107" spans="1:34" ht="15" customHeight="1" x14ac:dyDescent="0.25">
      <c r="A107" s="4" t="s">
        <v>9</v>
      </c>
      <c r="B107" s="18">
        <v>326</v>
      </c>
      <c r="C107" s="9">
        <v>17451</v>
      </c>
      <c r="D107" s="9">
        <v>9888.9999999999982</v>
      </c>
      <c r="E107" s="9">
        <v>2900</v>
      </c>
      <c r="F107" s="9">
        <v>468</v>
      </c>
      <c r="G107" s="9">
        <v>298.99999999999989</v>
      </c>
      <c r="H107" s="9" t="s">
        <v>100</v>
      </c>
      <c r="I107" s="9">
        <v>4.0000000000000009</v>
      </c>
      <c r="J107" s="10">
        <v>3891</v>
      </c>
      <c r="AA107" s="12"/>
      <c r="AB107" s="12"/>
      <c r="AC107" s="12"/>
      <c r="AD107" s="12"/>
      <c r="AE107" s="12"/>
      <c r="AF107" s="12"/>
      <c r="AG107" s="12"/>
      <c r="AH107" s="12"/>
    </row>
    <row r="108" spans="1:34" ht="15" customHeight="1" x14ac:dyDescent="0.25">
      <c r="A108" s="4" t="s">
        <v>10</v>
      </c>
      <c r="B108" s="18">
        <v>68</v>
      </c>
      <c r="C108" s="9">
        <v>4102.9999999999991</v>
      </c>
      <c r="D108" s="9">
        <v>2711.0000000000009</v>
      </c>
      <c r="E108" s="9">
        <v>646</v>
      </c>
      <c r="F108" s="9">
        <v>69</v>
      </c>
      <c r="G108" s="9">
        <v>6</v>
      </c>
      <c r="H108" s="9" t="s">
        <v>100</v>
      </c>
      <c r="I108" s="9" t="s">
        <v>100</v>
      </c>
      <c r="J108" s="10">
        <v>670.99999999999977</v>
      </c>
      <c r="AA108" s="12"/>
      <c r="AB108" s="12"/>
      <c r="AC108" s="12"/>
      <c r="AD108" s="12"/>
      <c r="AE108" s="12"/>
      <c r="AF108" s="12"/>
      <c r="AG108" s="12"/>
      <c r="AH108" s="12"/>
    </row>
    <row r="109" spans="1:34" ht="21" customHeight="1" x14ac:dyDescent="0.25">
      <c r="A109" s="6" t="s">
        <v>35</v>
      </c>
      <c r="B109" s="24">
        <v>96</v>
      </c>
      <c r="C109" s="7">
        <f t="shared" ref="C109" si="177">SUM(C110:C112)</f>
        <v>13119.999999999993</v>
      </c>
      <c r="D109" s="7">
        <f t="shared" ref="D109" si="178">SUM(D110:D112)</f>
        <v>6331</v>
      </c>
      <c r="E109" s="7">
        <f t="shared" ref="E109" si="179">SUM(E110:E112)</f>
        <v>1720</v>
      </c>
      <c r="F109" s="7">
        <f t="shared" ref="F109" si="180">SUM(F110:F112)</f>
        <v>291</v>
      </c>
      <c r="G109" s="7">
        <f t="shared" ref="G109" si="181">SUM(G110:G112)</f>
        <v>341</v>
      </c>
      <c r="H109" s="7">
        <f t="shared" ref="H109" si="182">SUM(H110:H112)</f>
        <v>1395</v>
      </c>
      <c r="I109" s="7" t="s">
        <v>100</v>
      </c>
      <c r="J109" s="8">
        <f t="shared" ref="J109" si="183">SUM(J110:J112)</f>
        <v>3042</v>
      </c>
      <c r="AA109" s="12"/>
      <c r="AB109" s="12"/>
      <c r="AC109" s="12"/>
      <c r="AD109" s="12"/>
      <c r="AE109" s="12"/>
      <c r="AF109" s="12"/>
      <c r="AG109" s="12"/>
      <c r="AH109" s="12"/>
    </row>
    <row r="110" spans="1:34" ht="15" customHeight="1" x14ac:dyDescent="0.25">
      <c r="A110" s="4" t="s">
        <v>8</v>
      </c>
      <c r="B110" s="18">
        <v>46</v>
      </c>
      <c r="C110" s="9">
        <v>2639.9999999999991</v>
      </c>
      <c r="D110" s="9">
        <v>503</v>
      </c>
      <c r="E110" s="9" t="s">
        <v>100</v>
      </c>
      <c r="F110" s="9" t="s">
        <v>100</v>
      </c>
      <c r="G110" s="9" t="s">
        <v>100</v>
      </c>
      <c r="H110" s="9">
        <v>1395</v>
      </c>
      <c r="I110" s="9" t="s">
        <v>100</v>
      </c>
      <c r="J110" s="10">
        <v>742</v>
      </c>
      <c r="AA110" s="12"/>
      <c r="AB110" s="12"/>
      <c r="AC110" s="12"/>
      <c r="AD110" s="12"/>
      <c r="AE110" s="12"/>
      <c r="AF110" s="12"/>
      <c r="AG110" s="12"/>
      <c r="AH110" s="12"/>
    </row>
    <row r="111" spans="1:34" ht="15" customHeight="1" x14ac:dyDescent="0.25">
      <c r="A111" s="4" t="s">
        <v>9</v>
      </c>
      <c r="B111" s="18">
        <v>82</v>
      </c>
      <c r="C111" s="9">
        <v>8959.9999999999945</v>
      </c>
      <c r="D111" s="9">
        <v>5162</v>
      </c>
      <c r="E111" s="9">
        <v>1358</v>
      </c>
      <c r="F111" s="9">
        <v>252</v>
      </c>
      <c r="G111" s="9">
        <v>200.99999999999997</v>
      </c>
      <c r="H111" s="9" t="s">
        <v>100</v>
      </c>
      <c r="I111" s="9" t="s">
        <v>100</v>
      </c>
      <c r="J111" s="10">
        <v>1987.0000000000002</v>
      </c>
      <c r="AA111" s="12"/>
      <c r="AB111" s="12"/>
      <c r="AC111" s="12"/>
      <c r="AD111" s="12"/>
      <c r="AE111" s="12"/>
      <c r="AF111" s="12"/>
      <c r="AG111" s="12"/>
      <c r="AH111" s="12"/>
    </row>
    <row r="112" spans="1:34" ht="15" customHeight="1" x14ac:dyDescent="0.25">
      <c r="A112" s="4" t="s">
        <v>10</v>
      </c>
      <c r="B112" s="18">
        <v>5</v>
      </c>
      <c r="C112" s="9">
        <v>1520</v>
      </c>
      <c r="D112" s="9">
        <v>666</v>
      </c>
      <c r="E112" s="9">
        <v>362</v>
      </c>
      <c r="F112" s="9">
        <v>39</v>
      </c>
      <c r="G112" s="9">
        <v>140</v>
      </c>
      <c r="H112" s="9" t="s">
        <v>100</v>
      </c>
      <c r="I112" s="9" t="s">
        <v>100</v>
      </c>
      <c r="J112" s="10">
        <v>312.99999999999989</v>
      </c>
      <c r="AA112" s="12"/>
      <c r="AB112" s="12"/>
      <c r="AC112" s="12"/>
      <c r="AD112" s="12"/>
      <c r="AE112" s="12"/>
      <c r="AF112" s="12"/>
      <c r="AG112" s="12"/>
      <c r="AH112" s="12"/>
    </row>
    <row r="113" spans="1:34" ht="21" customHeight="1" x14ac:dyDescent="0.25">
      <c r="A113" s="6" t="s">
        <v>36</v>
      </c>
      <c r="B113" s="24">
        <v>603</v>
      </c>
      <c r="C113" s="7">
        <f t="shared" ref="C113" si="184">SUM(C114:C116)</f>
        <v>24208</v>
      </c>
      <c r="D113" s="7">
        <f t="shared" ref="D113" si="185">SUM(D114:D116)</f>
        <v>9495</v>
      </c>
      <c r="E113" s="7">
        <f t="shared" ref="E113" si="186">SUM(E114:E116)</f>
        <v>3272</v>
      </c>
      <c r="F113" s="7">
        <f t="shared" ref="F113" si="187">SUM(F114:F116)</f>
        <v>283.00000000000006</v>
      </c>
      <c r="G113" s="7">
        <f t="shared" ref="G113" si="188">SUM(G114:G116)</f>
        <v>243</v>
      </c>
      <c r="H113" s="7">
        <f t="shared" ref="H113" si="189">SUM(H114:H116)</f>
        <v>6474.0000000000018</v>
      </c>
      <c r="I113" s="7" t="s">
        <v>100</v>
      </c>
      <c r="J113" s="8">
        <f t="shared" ref="J113" si="190">SUM(J114:J116)</f>
        <v>4441</v>
      </c>
      <c r="AA113" s="12"/>
      <c r="AB113" s="12"/>
      <c r="AC113" s="12"/>
      <c r="AD113" s="12"/>
      <c r="AE113" s="12"/>
      <c r="AF113" s="12"/>
      <c r="AG113" s="12"/>
      <c r="AH113" s="12"/>
    </row>
    <row r="114" spans="1:34" ht="15" customHeight="1" x14ac:dyDescent="0.25">
      <c r="A114" s="4" t="s">
        <v>8</v>
      </c>
      <c r="B114" s="18">
        <v>371</v>
      </c>
      <c r="C114" s="9">
        <v>7753</v>
      </c>
      <c r="D114" s="9">
        <v>178.99999999999994</v>
      </c>
      <c r="E114" s="9" t="s">
        <v>100</v>
      </c>
      <c r="F114" s="9" t="s">
        <v>100</v>
      </c>
      <c r="G114" s="9" t="s">
        <v>100</v>
      </c>
      <c r="H114" s="9">
        <v>6474.0000000000018</v>
      </c>
      <c r="I114" s="9" t="s">
        <v>100</v>
      </c>
      <c r="J114" s="10">
        <v>1100.0000000000002</v>
      </c>
      <c r="AA114" s="12"/>
      <c r="AB114" s="12"/>
      <c r="AC114" s="12"/>
      <c r="AD114" s="12"/>
      <c r="AE114" s="12"/>
      <c r="AF114" s="12"/>
      <c r="AG114" s="12"/>
      <c r="AH114" s="12"/>
    </row>
    <row r="115" spans="1:34" ht="15" customHeight="1" x14ac:dyDescent="0.25">
      <c r="A115" s="4" t="s">
        <v>9</v>
      </c>
      <c r="B115" s="18">
        <v>323</v>
      </c>
      <c r="C115" s="9">
        <v>7797.0000000000018</v>
      </c>
      <c r="D115" s="9">
        <v>3917</v>
      </c>
      <c r="E115" s="9">
        <v>1864</v>
      </c>
      <c r="F115" s="9">
        <v>198.00000000000006</v>
      </c>
      <c r="G115" s="9">
        <v>124.00000000000001</v>
      </c>
      <c r="H115" s="9" t="s">
        <v>100</v>
      </c>
      <c r="I115" s="9" t="s">
        <v>100</v>
      </c>
      <c r="J115" s="10">
        <v>1693.9999999999998</v>
      </c>
      <c r="AA115" s="12"/>
      <c r="AB115" s="12"/>
      <c r="AC115" s="12"/>
      <c r="AD115" s="12"/>
      <c r="AE115" s="12"/>
      <c r="AF115" s="12"/>
      <c r="AG115" s="12"/>
      <c r="AH115" s="12"/>
    </row>
    <row r="116" spans="1:34" ht="15" customHeight="1" x14ac:dyDescent="0.25">
      <c r="A116" s="4" t="s">
        <v>10</v>
      </c>
      <c r="B116" s="18">
        <v>186</v>
      </c>
      <c r="C116" s="9">
        <v>8658</v>
      </c>
      <c r="D116" s="9">
        <v>5399</v>
      </c>
      <c r="E116" s="9">
        <v>1408</v>
      </c>
      <c r="F116" s="9">
        <v>85</v>
      </c>
      <c r="G116" s="9">
        <v>118.99999999999997</v>
      </c>
      <c r="H116" s="9" t="s">
        <v>100</v>
      </c>
      <c r="I116" s="9" t="s">
        <v>100</v>
      </c>
      <c r="J116" s="10">
        <v>1646.9999999999998</v>
      </c>
      <c r="AA116" s="12"/>
      <c r="AB116" s="12"/>
      <c r="AC116" s="12"/>
      <c r="AD116" s="12"/>
      <c r="AE116" s="12"/>
      <c r="AF116" s="12"/>
      <c r="AG116" s="12"/>
      <c r="AH116" s="12"/>
    </row>
    <row r="117" spans="1:34" ht="21" customHeight="1" x14ac:dyDescent="0.25">
      <c r="A117" s="6" t="s">
        <v>37</v>
      </c>
      <c r="B117" s="24">
        <v>135</v>
      </c>
      <c r="C117" s="7">
        <f t="shared" ref="C117" si="191">SUM(C118:C120)</f>
        <v>11769</v>
      </c>
      <c r="D117" s="7">
        <f t="shared" ref="D117" si="192">SUM(D118:D120)</f>
        <v>4542</v>
      </c>
      <c r="E117" s="7">
        <f t="shared" ref="E117" si="193">SUM(E118:E120)</f>
        <v>2197</v>
      </c>
      <c r="F117" s="7">
        <f t="shared" ref="F117" si="194">SUM(F118:F120)</f>
        <v>250</v>
      </c>
      <c r="G117" s="7">
        <f t="shared" ref="G117" si="195">SUM(G118:G120)</f>
        <v>583</v>
      </c>
      <c r="H117" s="7">
        <f t="shared" ref="H117" si="196">SUM(H118:H120)</f>
        <v>1809</v>
      </c>
      <c r="I117" s="7" t="s">
        <v>100</v>
      </c>
      <c r="J117" s="8">
        <f t="shared" ref="J117" si="197">SUM(J118:J120)</f>
        <v>2388</v>
      </c>
      <c r="AA117" s="12"/>
      <c r="AB117" s="12"/>
      <c r="AC117" s="12"/>
      <c r="AD117" s="12"/>
      <c r="AE117" s="12"/>
      <c r="AF117" s="12"/>
      <c r="AG117" s="12"/>
      <c r="AH117" s="12"/>
    </row>
    <row r="118" spans="1:34" ht="15" customHeight="1" x14ac:dyDescent="0.25">
      <c r="A118" s="4" t="s">
        <v>8</v>
      </c>
      <c r="B118" s="18">
        <v>42</v>
      </c>
      <c r="C118" s="9">
        <v>2161</v>
      </c>
      <c r="D118" s="9">
        <v>39</v>
      </c>
      <c r="E118" s="9" t="s">
        <v>100</v>
      </c>
      <c r="F118" s="9" t="s">
        <v>100</v>
      </c>
      <c r="G118" s="9" t="s">
        <v>100</v>
      </c>
      <c r="H118" s="9">
        <v>1809</v>
      </c>
      <c r="I118" s="9" t="s">
        <v>100</v>
      </c>
      <c r="J118" s="10">
        <v>312.99999999999989</v>
      </c>
      <c r="AA118" s="12"/>
      <c r="AB118" s="12"/>
      <c r="AC118" s="12"/>
      <c r="AD118" s="12"/>
      <c r="AE118" s="12"/>
      <c r="AF118" s="12"/>
      <c r="AG118" s="12"/>
      <c r="AH118" s="12"/>
    </row>
    <row r="119" spans="1:34" ht="15" customHeight="1" x14ac:dyDescent="0.25">
      <c r="A119" s="4" t="s">
        <v>9</v>
      </c>
      <c r="B119" s="18">
        <v>120</v>
      </c>
      <c r="C119" s="9">
        <v>8701</v>
      </c>
      <c r="D119" s="9">
        <v>3749</v>
      </c>
      <c r="E119" s="9">
        <v>2115</v>
      </c>
      <c r="F119" s="9">
        <v>243</v>
      </c>
      <c r="G119" s="9">
        <v>577</v>
      </c>
      <c r="H119" s="9" t="s">
        <v>100</v>
      </c>
      <c r="I119" s="9" t="s">
        <v>100</v>
      </c>
      <c r="J119" s="10">
        <v>2017</v>
      </c>
      <c r="AA119" s="12"/>
      <c r="AB119" s="12"/>
      <c r="AC119" s="12"/>
      <c r="AD119" s="12"/>
      <c r="AE119" s="12"/>
      <c r="AF119" s="12"/>
      <c r="AG119" s="12"/>
      <c r="AH119" s="12"/>
    </row>
    <row r="120" spans="1:34" ht="15" customHeight="1" x14ac:dyDescent="0.25">
      <c r="A120" s="4" t="s">
        <v>10</v>
      </c>
      <c r="B120" s="18">
        <v>8</v>
      </c>
      <c r="C120" s="9">
        <v>906.99999999999977</v>
      </c>
      <c r="D120" s="9">
        <v>753.99999999999989</v>
      </c>
      <c r="E120" s="9">
        <v>82</v>
      </c>
      <c r="F120" s="9">
        <v>7</v>
      </c>
      <c r="G120" s="9">
        <v>6</v>
      </c>
      <c r="H120" s="9" t="s">
        <v>100</v>
      </c>
      <c r="I120" s="9" t="s">
        <v>100</v>
      </c>
      <c r="J120" s="10">
        <v>58.000000000000007</v>
      </c>
      <c r="AA120" s="12"/>
      <c r="AB120" s="12"/>
      <c r="AC120" s="12"/>
      <c r="AD120" s="12"/>
      <c r="AE120" s="12"/>
      <c r="AF120" s="12"/>
      <c r="AG120" s="12"/>
      <c r="AH120" s="12"/>
    </row>
    <row r="121" spans="1:34" ht="21" customHeight="1" x14ac:dyDescent="0.25">
      <c r="A121" s="6" t="s">
        <v>38</v>
      </c>
      <c r="B121" s="24">
        <v>266</v>
      </c>
      <c r="C121" s="7">
        <f t="shared" ref="C121" si="198">SUM(C122:C124)</f>
        <v>20313.000000000004</v>
      </c>
      <c r="D121" s="7">
        <f t="shared" ref="D121" si="199">SUM(D122:D124)</f>
        <v>8887</v>
      </c>
      <c r="E121" s="7">
        <f t="shared" ref="E121" si="200">SUM(E122:E124)</f>
        <v>2898.0000000000005</v>
      </c>
      <c r="F121" s="7">
        <f t="shared" ref="F121" si="201">SUM(F122:F124)</f>
        <v>315</v>
      </c>
      <c r="G121" s="7">
        <f t="shared" ref="G121" si="202">SUM(G122:G124)</f>
        <v>319</v>
      </c>
      <c r="H121" s="7">
        <f t="shared" ref="H121" si="203">SUM(H122:H124)</f>
        <v>3643</v>
      </c>
      <c r="I121" s="7">
        <f t="shared" ref="I121" si="204">SUM(I122:I124)</f>
        <v>1.0000000000000002</v>
      </c>
      <c r="J121" s="8">
        <f t="shared" ref="J121" si="205">SUM(J122:J124)</f>
        <v>4250</v>
      </c>
      <c r="AA121" s="12"/>
      <c r="AB121" s="12"/>
      <c r="AC121" s="12"/>
      <c r="AD121" s="12"/>
      <c r="AE121" s="12"/>
      <c r="AF121" s="12"/>
      <c r="AG121" s="12"/>
      <c r="AH121" s="12"/>
    </row>
    <row r="122" spans="1:34" ht="15" customHeight="1" x14ac:dyDescent="0.25">
      <c r="A122" s="4" t="s">
        <v>8</v>
      </c>
      <c r="B122" s="18">
        <v>90</v>
      </c>
      <c r="C122" s="9">
        <v>5579.0000000000009</v>
      </c>
      <c r="D122" s="9">
        <v>980</v>
      </c>
      <c r="E122" s="9" t="s">
        <v>100</v>
      </c>
      <c r="F122" s="9" t="s">
        <v>100</v>
      </c>
      <c r="G122" s="9" t="s">
        <v>100</v>
      </c>
      <c r="H122" s="9">
        <v>3643</v>
      </c>
      <c r="I122" s="9" t="s">
        <v>100</v>
      </c>
      <c r="J122" s="10">
        <v>956.00000000000011</v>
      </c>
      <c r="AA122" s="12"/>
      <c r="AB122" s="12"/>
      <c r="AC122" s="12"/>
      <c r="AD122" s="12"/>
      <c r="AE122" s="12"/>
      <c r="AF122" s="12"/>
      <c r="AG122" s="12"/>
      <c r="AH122" s="12"/>
    </row>
    <row r="123" spans="1:34" ht="15" customHeight="1" x14ac:dyDescent="0.25">
      <c r="A123" s="4" t="s">
        <v>9</v>
      </c>
      <c r="B123" s="18">
        <v>236</v>
      </c>
      <c r="C123" s="9">
        <v>14310.000000000004</v>
      </c>
      <c r="D123" s="9">
        <v>7610</v>
      </c>
      <c r="E123" s="9">
        <v>2787.0000000000005</v>
      </c>
      <c r="F123" s="9">
        <v>314</v>
      </c>
      <c r="G123" s="9">
        <v>319</v>
      </c>
      <c r="H123" s="9" t="s">
        <v>100</v>
      </c>
      <c r="I123" s="9">
        <v>1.0000000000000002</v>
      </c>
      <c r="J123" s="10">
        <v>3279</v>
      </c>
      <c r="AA123" s="12"/>
      <c r="AB123" s="12"/>
      <c r="AC123" s="12"/>
      <c r="AD123" s="12"/>
      <c r="AE123" s="12"/>
      <c r="AF123" s="12"/>
      <c r="AG123" s="12"/>
      <c r="AH123" s="12"/>
    </row>
    <row r="124" spans="1:34" ht="15" customHeight="1" x14ac:dyDescent="0.25">
      <c r="A124" s="4" t="s">
        <v>10</v>
      </c>
      <c r="B124" s="18">
        <v>10</v>
      </c>
      <c r="C124" s="9">
        <v>424</v>
      </c>
      <c r="D124" s="9">
        <v>297</v>
      </c>
      <c r="E124" s="9">
        <v>111.00000000000001</v>
      </c>
      <c r="F124" s="9">
        <v>1.0000000000000002</v>
      </c>
      <c r="G124" s="9" t="s">
        <v>100</v>
      </c>
      <c r="H124" s="9" t="s">
        <v>100</v>
      </c>
      <c r="I124" s="9" t="s">
        <v>100</v>
      </c>
      <c r="J124" s="10">
        <v>14.999999999999998</v>
      </c>
      <c r="AA124" s="12"/>
      <c r="AB124" s="12"/>
      <c r="AC124" s="12"/>
      <c r="AD124" s="12"/>
      <c r="AE124" s="12"/>
      <c r="AF124" s="12"/>
      <c r="AG124" s="12"/>
      <c r="AH124" s="12"/>
    </row>
    <row r="125" spans="1:34" ht="21" customHeight="1" x14ac:dyDescent="0.25">
      <c r="A125" s="6" t="s">
        <v>39</v>
      </c>
      <c r="B125" s="24">
        <v>434</v>
      </c>
      <c r="C125" s="7">
        <f t="shared" ref="C125" si="206">SUM(C126:C128)</f>
        <v>15539</v>
      </c>
      <c r="D125" s="7">
        <f t="shared" ref="D125" si="207">SUM(D126:D128)</f>
        <v>7354</v>
      </c>
      <c r="E125" s="7">
        <f t="shared" ref="E125" si="208">SUM(E126:E128)</f>
        <v>2205.9999999999995</v>
      </c>
      <c r="F125" s="7">
        <f t="shared" ref="F125" si="209">SUM(F126:F128)</f>
        <v>332</v>
      </c>
      <c r="G125" s="7">
        <f t="shared" ref="G125" si="210">SUM(G126:G128)</f>
        <v>240.99999999999997</v>
      </c>
      <c r="H125" s="7">
        <f t="shared" ref="H125" si="211">SUM(H126:H128)</f>
        <v>2167</v>
      </c>
      <c r="I125" s="7" t="s">
        <v>100</v>
      </c>
      <c r="J125" s="8">
        <f t="shared" ref="J125" si="212">SUM(J126:J128)</f>
        <v>3238.9999999999991</v>
      </c>
      <c r="AA125" s="12"/>
      <c r="AB125" s="12"/>
      <c r="AC125" s="12"/>
      <c r="AD125" s="12"/>
      <c r="AE125" s="12"/>
      <c r="AF125" s="12"/>
      <c r="AG125" s="12"/>
      <c r="AH125" s="12"/>
    </row>
    <row r="126" spans="1:34" ht="15" customHeight="1" x14ac:dyDescent="0.25">
      <c r="A126" s="4" t="s">
        <v>8</v>
      </c>
      <c r="B126" s="18">
        <v>104</v>
      </c>
      <c r="C126" s="9">
        <v>3072</v>
      </c>
      <c r="D126" s="9">
        <v>347</v>
      </c>
      <c r="E126" s="9" t="s">
        <v>100</v>
      </c>
      <c r="F126" s="9" t="s">
        <v>100</v>
      </c>
      <c r="G126" s="9" t="s">
        <v>100</v>
      </c>
      <c r="H126" s="9">
        <v>2167</v>
      </c>
      <c r="I126" s="9" t="s">
        <v>100</v>
      </c>
      <c r="J126" s="10">
        <v>557.99999999999977</v>
      </c>
      <c r="AA126" s="12"/>
      <c r="AB126" s="12"/>
      <c r="AC126" s="12"/>
      <c r="AD126" s="12"/>
      <c r="AE126" s="12"/>
      <c r="AF126" s="12"/>
      <c r="AG126" s="12"/>
      <c r="AH126" s="12"/>
    </row>
    <row r="127" spans="1:34" ht="15" customHeight="1" x14ac:dyDescent="0.25">
      <c r="A127" s="4" t="s">
        <v>9</v>
      </c>
      <c r="B127" s="18">
        <v>401</v>
      </c>
      <c r="C127" s="9">
        <v>12325</v>
      </c>
      <c r="D127" s="9">
        <v>6908</v>
      </c>
      <c r="E127" s="9">
        <v>2185.9999999999995</v>
      </c>
      <c r="F127" s="9">
        <v>331</v>
      </c>
      <c r="G127" s="9">
        <v>240.99999999999997</v>
      </c>
      <c r="H127" s="9" t="s">
        <v>100</v>
      </c>
      <c r="I127" s="9" t="s">
        <v>100</v>
      </c>
      <c r="J127" s="10">
        <v>2658.9999999999991</v>
      </c>
      <c r="AA127" s="12"/>
      <c r="AB127" s="12"/>
      <c r="AC127" s="12"/>
      <c r="AD127" s="12"/>
      <c r="AE127" s="12"/>
      <c r="AF127" s="12"/>
      <c r="AG127" s="12"/>
      <c r="AH127" s="12"/>
    </row>
    <row r="128" spans="1:34" ht="15" customHeight="1" x14ac:dyDescent="0.25">
      <c r="A128" s="4" t="s">
        <v>10</v>
      </c>
      <c r="B128" s="18">
        <v>13</v>
      </c>
      <c r="C128" s="9">
        <v>142.00000000000003</v>
      </c>
      <c r="D128" s="9">
        <v>99</v>
      </c>
      <c r="E128" s="9">
        <v>20</v>
      </c>
      <c r="F128" s="9">
        <v>1</v>
      </c>
      <c r="G128" s="9" t="s">
        <v>100</v>
      </c>
      <c r="H128" s="9" t="s">
        <v>100</v>
      </c>
      <c r="I128" s="9" t="s">
        <v>100</v>
      </c>
      <c r="J128" s="10">
        <v>21.999999999999993</v>
      </c>
      <c r="AA128" s="12"/>
      <c r="AB128" s="12"/>
      <c r="AC128" s="12"/>
      <c r="AD128" s="12"/>
      <c r="AE128" s="12"/>
      <c r="AF128" s="12"/>
      <c r="AG128" s="12"/>
      <c r="AH128" s="12"/>
    </row>
    <row r="129" spans="1:34" ht="21" customHeight="1" x14ac:dyDescent="0.25">
      <c r="A129" s="6" t="s">
        <v>40</v>
      </c>
      <c r="B129" s="24">
        <v>151</v>
      </c>
      <c r="C129" s="7">
        <f t="shared" ref="C129" si="213">SUM(C130:C132)</f>
        <v>14567.999999999998</v>
      </c>
      <c r="D129" s="7">
        <f t="shared" ref="D129" si="214">SUM(D130:D132)</f>
        <v>7763</v>
      </c>
      <c r="E129" s="7">
        <f t="shared" ref="E129" si="215">SUM(E130:E132)</f>
        <v>2178</v>
      </c>
      <c r="F129" s="7">
        <f t="shared" ref="F129" si="216">SUM(F130:F132)</f>
        <v>145.99999999999997</v>
      </c>
      <c r="G129" s="7">
        <f t="shared" ref="G129" si="217">SUM(G130:G132)</f>
        <v>134</v>
      </c>
      <c r="H129" s="7">
        <f t="shared" ref="H129" si="218">SUM(H130:H132)</f>
        <v>1651</v>
      </c>
      <c r="I129" s="7" t="s">
        <v>100</v>
      </c>
      <c r="J129" s="8">
        <f t="shared" ref="J129" si="219">SUM(J130:J132)</f>
        <v>2696</v>
      </c>
      <c r="AA129" s="12"/>
      <c r="AB129" s="12"/>
      <c r="AC129" s="12"/>
      <c r="AD129" s="12"/>
      <c r="AE129" s="12"/>
      <c r="AF129" s="12"/>
      <c r="AG129" s="12"/>
      <c r="AH129" s="12"/>
    </row>
    <row r="130" spans="1:34" ht="15" customHeight="1" x14ac:dyDescent="0.25">
      <c r="A130" s="4" t="s">
        <v>8</v>
      </c>
      <c r="B130" s="18">
        <v>96</v>
      </c>
      <c r="C130" s="9">
        <v>3947.9999999999995</v>
      </c>
      <c r="D130" s="9">
        <v>1458</v>
      </c>
      <c r="E130" s="9" t="s">
        <v>100</v>
      </c>
      <c r="F130" s="9" t="s">
        <v>100</v>
      </c>
      <c r="G130" s="9" t="s">
        <v>100</v>
      </c>
      <c r="H130" s="9">
        <v>1651</v>
      </c>
      <c r="I130" s="9" t="s">
        <v>100</v>
      </c>
      <c r="J130" s="10">
        <v>838.99999999999989</v>
      </c>
      <c r="AA130" s="12"/>
      <c r="AB130" s="12"/>
      <c r="AC130" s="12"/>
      <c r="AD130" s="12"/>
      <c r="AE130" s="12"/>
      <c r="AF130" s="12"/>
      <c r="AG130" s="12"/>
      <c r="AH130" s="12"/>
    </row>
    <row r="131" spans="1:34" ht="15" customHeight="1" x14ac:dyDescent="0.25">
      <c r="A131" s="4" t="s">
        <v>9</v>
      </c>
      <c r="B131" s="18">
        <v>75</v>
      </c>
      <c r="C131" s="9">
        <v>3775.9999999999986</v>
      </c>
      <c r="D131" s="9">
        <v>1857.0000000000002</v>
      </c>
      <c r="E131" s="9">
        <v>642.99999999999977</v>
      </c>
      <c r="F131" s="9">
        <v>121.99999999999997</v>
      </c>
      <c r="G131" s="9">
        <v>132</v>
      </c>
      <c r="H131" s="9" t="s">
        <v>100</v>
      </c>
      <c r="I131" s="9" t="s">
        <v>100</v>
      </c>
      <c r="J131" s="10">
        <v>1022.0000000000002</v>
      </c>
      <c r="AA131" s="12"/>
      <c r="AB131" s="12"/>
      <c r="AC131" s="12"/>
      <c r="AD131" s="12"/>
      <c r="AE131" s="12"/>
      <c r="AF131" s="12"/>
      <c r="AG131" s="12"/>
      <c r="AH131" s="12"/>
    </row>
    <row r="132" spans="1:34" ht="15" customHeight="1" x14ac:dyDescent="0.25">
      <c r="A132" s="4" t="s">
        <v>10</v>
      </c>
      <c r="B132" s="18">
        <v>69</v>
      </c>
      <c r="C132" s="9">
        <v>6844</v>
      </c>
      <c r="D132" s="9">
        <v>4448</v>
      </c>
      <c r="E132" s="9">
        <v>1535</v>
      </c>
      <c r="F132" s="9">
        <v>24</v>
      </c>
      <c r="G132" s="9">
        <v>2.0000000000000004</v>
      </c>
      <c r="H132" s="9" t="s">
        <v>100</v>
      </c>
      <c r="I132" s="9" t="s">
        <v>100</v>
      </c>
      <c r="J132" s="10">
        <v>835</v>
      </c>
      <c r="AA132" s="12"/>
      <c r="AB132" s="12"/>
      <c r="AC132" s="12"/>
      <c r="AD132" s="12"/>
      <c r="AE132" s="12"/>
      <c r="AF132" s="12"/>
      <c r="AG132" s="12"/>
      <c r="AH132" s="12"/>
    </row>
    <row r="133" spans="1:34" ht="21" customHeight="1" x14ac:dyDescent="0.25">
      <c r="A133" s="3" t="s">
        <v>92</v>
      </c>
      <c r="B133" s="17">
        <f t="shared" ref="B133:J133" si="220">+B134+B138+B142</f>
        <v>2321</v>
      </c>
      <c r="C133" s="7">
        <f t="shared" si="220"/>
        <v>202491</v>
      </c>
      <c r="D133" s="7">
        <f t="shared" si="220"/>
        <v>73818</v>
      </c>
      <c r="E133" s="7">
        <f t="shared" si="220"/>
        <v>26911</v>
      </c>
      <c r="F133" s="7">
        <f t="shared" si="220"/>
        <v>3019</v>
      </c>
      <c r="G133" s="7">
        <f t="shared" si="220"/>
        <v>2159</v>
      </c>
      <c r="H133" s="7">
        <f t="shared" si="220"/>
        <v>58473.000000000007</v>
      </c>
      <c r="I133" s="7">
        <f>+I138+I142</f>
        <v>19</v>
      </c>
      <c r="J133" s="8">
        <f t="shared" si="220"/>
        <v>38092</v>
      </c>
      <c r="AA133" s="12"/>
      <c r="AB133" s="12"/>
      <c r="AC133" s="12"/>
      <c r="AD133" s="12"/>
      <c r="AE133" s="12"/>
      <c r="AF133" s="12"/>
      <c r="AG133" s="12"/>
      <c r="AH133" s="12"/>
    </row>
    <row r="134" spans="1:34" ht="21" customHeight="1" x14ac:dyDescent="0.25">
      <c r="A134" s="6" t="s">
        <v>41</v>
      </c>
      <c r="B134" s="24">
        <v>386</v>
      </c>
      <c r="C134" s="7">
        <f t="shared" ref="C134" si="221">SUM(C135:C137)</f>
        <v>28078.000000000004</v>
      </c>
      <c r="D134" s="7">
        <f t="shared" ref="D134" si="222">SUM(D135:D137)</f>
        <v>11528</v>
      </c>
      <c r="E134" s="7">
        <f t="shared" ref="E134" si="223">SUM(E135:E137)</f>
        <v>4488</v>
      </c>
      <c r="F134" s="7">
        <f t="shared" ref="F134" si="224">SUM(F135:F137)</f>
        <v>503.99999999999989</v>
      </c>
      <c r="G134" s="7">
        <f t="shared" ref="G134" si="225">SUM(G135:G137)</f>
        <v>344</v>
      </c>
      <c r="H134" s="7">
        <f t="shared" ref="H134" si="226">SUM(H135:H137)</f>
        <v>4673</v>
      </c>
      <c r="I134" s="7" t="s">
        <v>100</v>
      </c>
      <c r="J134" s="8">
        <f t="shared" ref="J134" si="227">SUM(J135:J137)</f>
        <v>6541</v>
      </c>
      <c r="AA134" s="12"/>
      <c r="AB134" s="12"/>
      <c r="AC134" s="12"/>
      <c r="AD134" s="12"/>
      <c r="AE134" s="12"/>
      <c r="AF134" s="12"/>
      <c r="AG134" s="12"/>
      <c r="AH134" s="12"/>
    </row>
    <row r="135" spans="1:34" ht="15" customHeight="1" x14ac:dyDescent="0.25">
      <c r="A135" s="4" t="s">
        <v>8</v>
      </c>
      <c r="B135" s="18">
        <v>132</v>
      </c>
      <c r="C135" s="9">
        <v>5998.0000000000009</v>
      </c>
      <c r="D135" s="9">
        <v>123.00000000000004</v>
      </c>
      <c r="E135" s="9" t="s">
        <v>100</v>
      </c>
      <c r="F135" s="9" t="s">
        <v>100</v>
      </c>
      <c r="G135" s="9" t="s">
        <v>100</v>
      </c>
      <c r="H135" s="9">
        <v>4673</v>
      </c>
      <c r="I135" s="9" t="s">
        <v>100</v>
      </c>
      <c r="J135" s="10">
        <v>1202.0000000000002</v>
      </c>
      <c r="AA135" s="12"/>
      <c r="AB135" s="12"/>
      <c r="AC135" s="12"/>
      <c r="AD135" s="12"/>
      <c r="AE135" s="12"/>
      <c r="AF135" s="12"/>
      <c r="AG135" s="12"/>
      <c r="AH135" s="12"/>
    </row>
    <row r="136" spans="1:34" ht="15" customHeight="1" x14ac:dyDescent="0.25">
      <c r="A136" s="4" t="s">
        <v>9</v>
      </c>
      <c r="B136" s="18">
        <v>366</v>
      </c>
      <c r="C136" s="9">
        <v>22024.000000000004</v>
      </c>
      <c r="D136" s="9">
        <v>11350</v>
      </c>
      <c r="E136" s="9">
        <v>4487</v>
      </c>
      <c r="F136" s="9">
        <v>503.99999999999989</v>
      </c>
      <c r="G136" s="9">
        <v>344</v>
      </c>
      <c r="H136" s="9" t="s">
        <v>100</v>
      </c>
      <c r="I136" s="9" t="s">
        <v>100</v>
      </c>
      <c r="J136" s="10">
        <v>5339</v>
      </c>
      <c r="AA136" s="12"/>
      <c r="AB136" s="12"/>
      <c r="AC136" s="12"/>
      <c r="AD136" s="12"/>
      <c r="AE136" s="12"/>
      <c r="AF136" s="12"/>
      <c r="AG136" s="12"/>
      <c r="AH136" s="12"/>
    </row>
    <row r="137" spans="1:34" ht="15" customHeight="1" x14ac:dyDescent="0.25">
      <c r="A137" s="4" t="s">
        <v>10</v>
      </c>
      <c r="B137" s="18">
        <v>4</v>
      </c>
      <c r="C137" s="9">
        <v>55.999999999999986</v>
      </c>
      <c r="D137" s="9">
        <v>55.000000000000007</v>
      </c>
      <c r="E137" s="9">
        <v>1.0000000000000002</v>
      </c>
      <c r="F137" s="9" t="s">
        <v>100</v>
      </c>
      <c r="G137" s="9" t="s">
        <v>100</v>
      </c>
      <c r="H137" s="9" t="s">
        <v>100</v>
      </c>
      <c r="I137" s="9" t="s">
        <v>100</v>
      </c>
      <c r="J137" s="10" t="s">
        <v>100</v>
      </c>
      <c r="AA137" s="12"/>
      <c r="AB137" s="12"/>
      <c r="AC137" s="12"/>
      <c r="AD137" s="12"/>
      <c r="AE137" s="12"/>
      <c r="AF137" s="12"/>
      <c r="AG137" s="12"/>
      <c r="AH137" s="12"/>
    </row>
    <row r="138" spans="1:34" ht="21" customHeight="1" x14ac:dyDescent="0.25">
      <c r="A138" s="6" t="s">
        <v>42</v>
      </c>
      <c r="B138" s="24">
        <v>728</v>
      </c>
      <c r="C138" s="7">
        <f t="shared" ref="C138" si="228">SUM(C139:C141)</f>
        <v>70687</v>
      </c>
      <c r="D138" s="7">
        <f t="shared" ref="D138" si="229">SUM(D139:D141)</f>
        <v>23818.000000000004</v>
      </c>
      <c r="E138" s="7">
        <f t="shared" ref="E138" si="230">SUM(E139:E141)</f>
        <v>9333</v>
      </c>
      <c r="F138" s="7">
        <f t="shared" ref="F138" si="231">SUM(F139:F141)</f>
        <v>884.00000000000011</v>
      </c>
      <c r="G138" s="7">
        <f t="shared" ref="G138" si="232">SUM(G139:G141)</f>
        <v>536</v>
      </c>
      <c r="H138" s="7">
        <f t="shared" ref="H138" si="233">SUM(H139:H141)</f>
        <v>24148</v>
      </c>
      <c r="I138" s="7">
        <f t="shared" ref="I138" si="234">SUM(I139:I141)</f>
        <v>15</v>
      </c>
      <c r="J138" s="8">
        <f t="shared" ref="J138" si="235">SUM(J139:J141)</f>
        <v>11952.999999999998</v>
      </c>
      <c r="AA138" s="12"/>
      <c r="AB138" s="12"/>
      <c r="AC138" s="12"/>
      <c r="AD138" s="12"/>
      <c r="AE138" s="12"/>
      <c r="AF138" s="12"/>
      <c r="AG138" s="12"/>
      <c r="AH138" s="12"/>
    </row>
    <row r="139" spans="1:34" ht="15" customHeight="1" x14ac:dyDescent="0.25">
      <c r="A139" s="4" t="s">
        <v>8</v>
      </c>
      <c r="B139" s="18">
        <v>278</v>
      </c>
      <c r="C139" s="9">
        <v>26726.000000000004</v>
      </c>
      <c r="D139" s="9">
        <v>614</v>
      </c>
      <c r="E139" s="9" t="s">
        <v>100</v>
      </c>
      <c r="F139" s="9" t="s">
        <v>100</v>
      </c>
      <c r="G139" s="9" t="s">
        <v>100</v>
      </c>
      <c r="H139" s="9">
        <v>24148</v>
      </c>
      <c r="I139" s="9" t="s">
        <v>100</v>
      </c>
      <c r="J139" s="10">
        <v>1964.0000000000002</v>
      </c>
      <c r="AA139" s="12"/>
      <c r="AB139" s="12"/>
      <c r="AC139" s="12"/>
      <c r="AD139" s="12"/>
      <c r="AE139" s="12"/>
      <c r="AF139" s="12"/>
      <c r="AG139" s="12"/>
      <c r="AH139" s="12"/>
    </row>
    <row r="140" spans="1:34" ht="15" customHeight="1" x14ac:dyDescent="0.25">
      <c r="A140" s="4" t="s">
        <v>9</v>
      </c>
      <c r="B140" s="18">
        <v>607</v>
      </c>
      <c r="C140" s="9">
        <v>41974.999999999993</v>
      </c>
      <c r="D140" s="9">
        <v>22070.000000000004</v>
      </c>
      <c r="E140" s="9">
        <v>8894</v>
      </c>
      <c r="F140" s="9">
        <v>863.00000000000011</v>
      </c>
      <c r="G140" s="9">
        <v>531</v>
      </c>
      <c r="H140" s="9" t="s">
        <v>100</v>
      </c>
      <c r="I140" s="9">
        <v>15</v>
      </c>
      <c r="J140" s="10">
        <v>9601.9999999999982</v>
      </c>
      <c r="AA140" s="12"/>
      <c r="AB140" s="12"/>
      <c r="AC140" s="12"/>
      <c r="AD140" s="12"/>
      <c r="AE140" s="12"/>
      <c r="AF140" s="12"/>
      <c r="AG140" s="12"/>
      <c r="AH140" s="12"/>
    </row>
    <row r="141" spans="1:34" ht="15" customHeight="1" x14ac:dyDescent="0.25">
      <c r="A141" s="4" t="s">
        <v>10</v>
      </c>
      <c r="B141" s="18">
        <v>36</v>
      </c>
      <c r="C141" s="9">
        <v>1986.0000000000005</v>
      </c>
      <c r="D141" s="9">
        <v>1134</v>
      </c>
      <c r="E141" s="9">
        <v>439.00000000000006</v>
      </c>
      <c r="F141" s="9">
        <v>21</v>
      </c>
      <c r="G141" s="9">
        <v>5</v>
      </c>
      <c r="H141" s="9" t="s">
        <v>100</v>
      </c>
      <c r="I141" s="9" t="s">
        <v>100</v>
      </c>
      <c r="J141" s="10">
        <v>387.00000000000023</v>
      </c>
      <c r="AA141" s="12"/>
      <c r="AB141" s="12"/>
      <c r="AC141" s="12"/>
      <c r="AD141" s="12"/>
      <c r="AE141" s="12"/>
      <c r="AF141" s="12"/>
      <c r="AG141" s="12"/>
      <c r="AH141" s="12"/>
    </row>
    <row r="142" spans="1:34" ht="21" customHeight="1" x14ac:dyDescent="0.25">
      <c r="A142" s="6" t="s">
        <v>43</v>
      </c>
      <c r="B142" s="24">
        <v>1207</v>
      </c>
      <c r="C142" s="7">
        <f t="shared" ref="C142" si="236">SUM(C143:C145)</f>
        <v>103726</v>
      </c>
      <c r="D142" s="7">
        <f t="shared" ref="D142" si="237">SUM(D143:D145)</f>
        <v>38472.000000000007</v>
      </c>
      <c r="E142" s="7">
        <f t="shared" ref="E142" si="238">SUM(E143:E145)</f>
        <v>13089.999999999998</v>
      </c>
      <c r="F142" s="7">
        <f t="shared" ref="F142" si="239">SUM(F143:F145)</f>
        <v>1631</v>
      </c>
      <c r="G142" s="7">
        <f t="shared" ref="G142" si="240">SUM(G143:G145)</f>
        <v>1279.0000000000002</v>
      </c>
      <c r="H142" s="7">
        <f t="shared" ref="H142" si="241">SUM(H143:H145)</f>
        <v>29652.000000000007</v>
      </c>
      <c r="I142" s="7">
        <f t="shared" ref="I142" si="242">SUM(I143:I145)</f>
        <v>4.0000000000000009</v>
      </c>
      <c r="J142" s="8">
        <f t="shared" ref="J142" si="243">SUM(J143:J145)</f>
        <v>19598</v>
      </c>
      <c r="AA142" s="12"/>
      <c r="AB142" s="12"/>
      <c r="AC142" s="12"/>
      <c r="AD142" s="12"/>
      <c r="AE142" s="12"/>
      <c r="AF142" s="12"/>
      <c r="AG142" s="12"/>
      <c r="AH142" s="12"/>
    </row>
    <row r="143" spans="1:34" ht="15" customHeight="1" x14ac:dyDescent="0.25">
      <c r="A143" s="4" t="s">
        <v>8</v>
      </c>
      <c r="B143" s="18">
        <v>437</v>
      </c>
      <c r="C143" s="9">
        <v>34091</v>
      </c>
      <c r="D143" s="9">
        <v>469</v>
      </c>
      <c r="E143" s="9" t="s">
        <v>100</v>
      </c>
      <c r="F143" s="9" t="s">
        <v>100</v>
      </c>
      <c r="G143" s="9" t="s">
        <v>100</v>
      </c>
      <c r="H143" s="9">
        <v>29652.000000000007</v>
      </c>
      <c r="I143" s="9" t="s">
        <v>100</v>
      </c>
      <c r="J143" s="10">
        <v>3970</v>
      </c>
      <c r="AA143" s="12"/>
      <c r="AB143" s="12"/>
      <c r="AC143" s="12"/>
      <c r="AD143" s="12"/>
      <c r="AE143" s="12"/>
      <c r="AF143" s="12"/>
      <c r="AG143" s="12"/>
      <c r="AH143" s="12"/>
    </row>
    <row r="144" spans="1:34" ht="15" customHeight="1" x14ac:dyDescent="0.25">
      <c r="A144" s="4" t="s">
        <v>9</v>
      </c>
      <c r="B144" s="18">
        <v>1035</v>
      </c>
      <c r="C144" s="9">
        <v>67050</v>
      </c>
      <c r="D144" s="9">
        <v>36275.000000000007</v>
      </c>
      <c r="E144" s="9">
        <v>12791.999999999998</v>
      </c>
      <c r="F144" s="9">
        <v>1590</v>
      </c>
      <c r="G144" s="9">
        <v>1274.0000000000002</v>
      </c>
      <c r="H144" s="9" t="s">
        <v>100</v>
      </c>
      <c r="I144" s="9">
        <v>4.0000000000000009</v>
      </c>
      <c r="J144" s="10">
        <v>15115</v>
      </c>
      <c r="AA144" s="12"/>
      <c r="AB144" s="12"/>
      <c r="AC144" s="12"/>
      <c r="AD144" s="12"/>
      <c r="AE144" s="12"/>
      <c r="AF144" s="12"/>
      <c r="AG144" s="12"/>
      <c r="AH144" s="12"/>
    </row>
    <row r="145" spans="1:34" ht="15" customHeight="1" x14ac:dyDescent="0.25">
      <c r="A145" s="4" t="s">
        <v>10</v>
      </c>
      <c r="B145" s="18">
        <v>87</v>
      </c>
      <c r="C145" s="9">
        <v>2584.9999999999991</v>
      </c>
      <c r="D145" s="9">
        <v>1727.9999999999998</v>
      </c>
      <c r="E145" s="9">
        <v>298.00000000000006</v>
      </c>
      <c r="F145" s="9">
        <v>41</v>
      </c>
      <c r="G145" s="9">
        <v>4.9999999999999991</v>
      </c>
      <c r="H145" s="9" t="s">
        <v>100</v>
      </c>
      <c r="I145" s="9" t="s">
        <v>100</v>
      </c>
      <c r="J145" s="10">
        <v>512.99999999999977</v>
      </c>
      <c r="AA145" s="12"/>
      <c r="AB145" s="12"/>
      <c r="AC145" s="12"/>
      <c r="AD145" s="12"/>
      <c r="AE145" s="12"/>
      <c r="AF145" s="12"/>
      <c r="AG145" s="12"/>
      <c r="AH145" s="12"/>
    </row>
    <row r="146" spans="1:34" ht="21" customHeight="1" x14ac:dyDescent="0.25">
      <c r="A146" s="3" t="s">
        <v>93</v>
      </c>
      <c r="B146" s="17">
        <f t="shared" ref="B146:J146" si="244">+B147+B151+B155+B159+B163+B167+B171</f>
        <v>3582</v>
      </c>
      <c r="C146" s="7">
        <f t="shared" si="244"/>
        <v>102207</v>
      </c>
      <c r="D146" s="7">
        <f t="shared" si="244"/>
        <v>45504</v>
      </c>
      <c r="E146" s="7">
        <f t="shared" si="244"/>
        <v>17912</v>
      </c>
      <c r="F146" s="7">
        <f t="shared" si="244"/>
        <v>2441</v>
      </c>
      <c r="G146" s="7">
        <f t="shared" si="244"/>
        <v>1767</v>
      </c>
      <c r="H146" s="7">
        <f t="shared" si="244"/>
        <v>11071</v>
      </c>
      <c r="I146" s="7">
        <f>+I155+I163+I167</f>
        <v>70</v>
      </c>
      <c r="J146" s="8">
        <f t="shared" si="244"/>
        <v>23442</v>
      </c>
      <c r="AA146" s="12"/>
      <c r="AB146" s="12"/>
      <c r="AC146" s="12"/>
      <c r="AD146" s="12"/>
      <c r="AE146" s="12"/>
      <c r="AF146" s="12"/>
      <c r="AG146" s="12"/>
      <c r="AH146" s="12"/>
    </row>
    <row r="147" spans="1:34" ht="21" customHeight="1" x14ac:dyDescent="0.25">
      <c r="A147" s="6" t="s">
        <v>44</v>
      </c>
      <c r="B147" s="24">
        <v>168</v>
      </c>
      <c r="C147" s="7">
        <f t="shared" ref="C147" si="245">SUM(C148:C150)</f>
        <v>4877</v>
      </c>
      <c r="D147" s="7">
        <f t="shared" ref="D147" si="246">SUM(D148:D150)</f>
        <v>2347</v>
      </c>
      <c r="E147" s="7">
        <f t="shared" ref="E147" si="247">SUM(E148:E150)</f>
        <v>697.00000000000011</v>
      </c>
      <c r="F147" s="7">
        <f t="shared" ref="F147" si="248">SUM(F148:F150)</f>
        <v>70</v>
      </c>
      <c r="G147" s="7">
        <f t="shared" ref="G147" si="249">SUM(G148:G150)</f>
        <v>41.999999999999993</v>
      </c>
      <c r="H147" s="7">
        <f t="shared" ref="H147" si="250">SUM(H148:H150)</f>
        <v>551</v>
      </c>
      <c r="I147" s="7" t="s">
        <v>100</v>
      </c>
      <c r="J147" s="8">
        <f t="shared" ref="J147" si="251">SUM(J148:J150)</f>
        <v>1170</v>
      </c>
      <c r="AA147" s="12"/>
      <c r="AB147" s="12"/>
      <c r="AC147" s="12"/>
      <c r="AD147" s="12"/>
      <c r="AE147" s="12"/>
      <c r="AF147" s="12"/>
      <c r="AG147" s="12"/>
      <c r="AH147" s="12"/>
    </row>
    <row r="148" spans="1:34" ht="15" customHeight="1" x14ac:dyDescent="0.25">
      <c r="A148" s="4" t="s">
        <v>8</v>
      </c>
      <c r="B148" s="18">
        <v>63</v>
      </c>
      <c r="C148" s="9">
        <v>1209</v>
      </c>
      <c r="D148" s="9">
        <v>330</v>
      </c>
      <c r="E148" s="9" t="s">
        <v>100</v>
      </c>
      <c r="F148" s="9" t="s">
        <v>100</v>
      </c>
      <c r="G148" s="9" t="s">
        <v>100</v>
      </c>
      <c r="H148" s="9">
        <v>551</v>
      </c>
      <c r="I148" s="9" t="s">
        <v>100</v>
      </c>
      <c r="J148" s="10">
        <v>328</v>
      </c>
      <c r="AA148" s="12"/>
      <c r="AB148" s="12"/>
      <c r="AC148" s="12"/>
      <c r="AD148" s="12"/>
      <c r="AE148" s="12"/>
      <c r="AF148" s="12"/>
      <c r="AG148" s="12"/>
      <c r="AH148" s="12"/>
    </row>
    <row r="149" spans="1:34" ht="15" customHeight="1" x14ac:dyDescent="0.25">
      <c r="A149" s="4" t="s">
        <v>9</v>
      </c>
      <c r="B149" s="18">
        <v>110</v>
      </c>
      <c r="C149" s="9">
        <v>2219.0000000000005</v>
      </c>
      <c r="D149" s="9">
        <v>1151</v>
      </c>
      <c r="E149" s="9">
        <v>506.00000000000011</v>
      </c>
      <c r="F149" s="9">
        <v>51.000000000000007</v>
      </c>
      <c r="G149" s="9">
        <v>37.999999999999993</v>
      </c>
      <c r="H149" s="9" t="s">
        <v>100</v>
      </c>
      <c r="I149" s="9" t="s">
        <v>100</v>
      </c>
      <c r="J149" s="10">
        <v>472.99999999999989</v>
      </c>
      <c r="AA149" s="12"/>
      <c r="AB149" s="12"/>
      <c r="AC149" s="12"/>
      <c r="AD149" s="12"/>
      <c r="AE149" s="12"/>
      <c r="AF149" s="12"/>
      <c r="AG149" s="12"/>
      <c r="AH149" s="12"/>
    </row>
    <row r="150" spans="1:34" ht="15" customHeight="1" x14ac:dyDescent="0.25">
      <c r="A150" s="4" t="s">
        <v>10</v>
      </c>
      <c r="B150" s="18">
        <v>47</v>
      </c>
      <c r="C150" s="9">
        <v>1448.9999999999998</v>
      </c>
      <c r="D150" s="9">
        <v>866</v>
      </c>
      <c r="E150" s="9">
        <v>191</v>
      </c>
      <c r="F150" s="9">
        <v>18.999999999999996</v>
      </c>
      <c r="G150" s="9">
        <v>4.0000000000000009</v>
      </c>
      <c r="H150" s="9" t="s">
        <v>100</v>
      </c>
      <c r="I150" s="9" t="s">
        <v>100</v>
      </c>
      <c r="J150" s="10">
        <v>369</v>
      </c>
      <c r="AA150" s="12"/>
      <c r="AB150" s="12"/>
      <c r="AC150" s="12"/>
      <c r="AD150" s="12"/>
      <c r="AE150" s="12"/>
      <c r="AF150" s="12"/>
      <c r="AG150" s="12"/>
      <c r="AH150" s="12"/>
    </row>
    <row r="151" spans="1:34" ht="21" customHeight="1" x14ac:dyDescent="0.25">
      <c r="A151" s="6" t="s">
        <v>45</v>
      </c>
      <c r="B151" s="24">
        <v>503</v>
      </c>
      <c r="C151" s="7">
        <f t="shared" ref="C151" si="252">SUM(C152:C154)</f>
        <v>10332.999999999998</v>
      </c>
      <c r="D151" s="7">
        <f t="shared" ref="D151" si="253">SUM(D152:D154)</f>
        <v>4425.9999999999991</v>
      </c>
      <c r="E151" s="7">
        <f t="shared" ref="E151" si="254">SUM(E152:E154)</f>
        <v>1589</v>
      </c>
      <c r="F151" s="7">
        <f t="shared" ref="F151" si="255">SUM(F152:F154)</f>
        <v>250.99999999999997</v>
      </c>
      <c r="G151" s="7">
        <f t="shared" ref="G151" si="256">SUM(G152:G154)</f>
        <v>182.99999999999997</v>
      </c>
      <c r="H151" s="7">
        <f t="shared" ref="H151" si="257">SUM(H152:H154)</f>
        <v>1635.9999999999995</v>
      </c>
      <c r="I151" s="7" t="s">
        <v>100</v>
      </c>
      <c r="J151" s="8">
        <f t="shared" ref="J151" si="258">SUM(J152:J154)</f>
        <v>2247.9999999999991</v>
      </c>
      <c r="AA151" s="12"/>
      <c r="AB151" s="12"/>
      <c r="AC151" s="12"/>
      <c r="AD151" s="12"/>
      <c r="AE151" s="12"/>
      <c r="AF151" s="12"/>
      <c r="AG151" s="12"/>
      <c r="AH151" s="12"/>
    </row>
    <row r="152" spans="1:34" ht="15" customHeight="1" x14ac:dyDescent="0.25">
      <c r="A152" s="4" t="s">
        <v>8</v>
      </c>
      <c r="B152" s="18">
        <v>111</v>
      </c>
      <c r="C152" s="9">
        <v>2491.9999999999991</v>
      </c>
      <c r="D152" s="9">
        <v>196.00000000000003</v>
      </c>
      <c r="E152" s="9" t="s">
        <v>100</v>
      </c>
      <c r="F152" s="9" t="s">
        <v>100</v>
      </c>
      <c r="G152" s="9" t="s">
        <v>100</v>
      </c>
      <c r="H152" s="9">
        <v>1635.9999999999995</v>
      </c>
      <c r="I152" s="9" t="s">
        <v>100</v>
      </c>
      <c r="J152" s="10">
        <v>660</v>
      </c>
      <c r="AA152" s="12"/>
      <c r="AB152" s="12"/>
      <c r="AC152" s="12"/>
      <c r="AD152" s="12"/>
      <c r="AE152" s="12"/>
      <c r="AF152" s="12"/>
      <c r="AG152" s="12"/>
      <c r="AH152" s="12"/>
    </row>
    <row r="153" spans="1:34" ht="15" customHeight="1" x14ac:dyDescent="0.25">
      <c r="A153" s="4" t="s">
        <v>9</v>
      </c>
      <c r="B153" s="18">
        <v>455</v>
      </c>
      <c r="C153" s="9">
        <v>7641.9999999999991</v>
      </c>
      <c r="D153" s="9">
        <v>4080.9999999999991</v>
      </c>
      <c r="E153" s="9">
        <v>1578</v>
      </c>
      <c r="F153" s="9">
        <v>243.99999999999997</v>
      </c>
      <c r="G153" s="9">
        <v>181.99999999999997</v>
      </c>
      <c r="H153" s="9" t="s">
        <v>100</v>
      </c>
      <c r="I153" s="9" t="s">
        <v>100</v>
      </c>
      <c r="J153" s="10">
        <v>1556.9999999999989</v>
      </c>
      <c r="AA153" s="12"/>
      <c r="AB153" s="12"/>
      <c r="AC153" s="12"/>
      <c r="AD153" s="12"/>
      <c r="AE153" s="12"/>
      <c r="AF153" s="12"/>
      <c r="AG153" s="12"/>
      <c r="AH153" s="12"/>
    </row>
    <row r="154" spans="1:34" ht="15" customHeight="1" x14ac:dyDescent="0.25">
      <c r="A154" s="4" t="s">
        <v>10</v>
      </c>
      <c r="B154" s="18">
        <v>21</v>
      </c>
      <c r="C154" s="9">
        <v>199.00000000000003</v>
      </c>
      <c r="D154" s="9">
        <v>149.00000000000003</v>
      </c>
      <c r="E154" s="9">
        <v>11</v>
      </c>
      <c r="F154" s="9">
        <v>7.0000000000000018</v>
      </c>
      <c r="G154" s="9">
        <v>1.0000000000000002</v>
      </c>
      <c r="H154" s="9" t="s">
        <v>100</v>
      </c>
      <c r="I154" s="9" t="s">
        <v>100</v>
      </c>
      <c r="J154" s="10">
        <v>31.000000000000007</v>
      </c>
      <c r="AA154" s="12"/>
      <c r="AB154" s="12"/>
      <c r="AC154" s="12"/>
      <c r="AD154" s="12"/>
      <c r="AE154" s="12"/>
      <c r="AF154" s="12"/>
      <c r="AG154" s="12"/>
      <c r="AH154" s="12"/>
    </row>
    <row r="155" spans="1:34" ht="21" customHeight="1" x14ac:dyDescent="0.25">
      <c r="A155" s="6" t="s">
        <v>46</v>
      </c>
      <c r="B155" s="24">
        <v>641</v>
      </c>
      <c r="C155" s="7">
        <f t="shared" ref="C155" si="259">SUM(C156:C158)</f>
        <v>16962.000000000004</v>
      </c>
      <c r="D155" s="7">
        <f t="shared" ref="D155" si="260">SUM(D156:D158)</f>
        <v>6544.0000000000018</v>
      </c>
      <c r="E155" s="7">
        <f t="shared" ref="E155" si="261">SUM(E156:E158)</f>
        <v>3555</v>
      </c>
      <c r="F155" s="7">
        <f t="shared" ref="F155" si="262">SUM(F156:F158)</f>
        <v>472</v>
      </c>
      <c r="G155" s="7">
        <f t="shared" ref="G155" si="263">SUM(G156:G158)</f>
        <v>391.00000000000011</v>
      </c>
      <c r="H155" s="7">
        <f t="shared" ref="H155" si="264">SUM(H156:H158)</f>
        <v>2607.0000000000009</v>
      </c>
      <c r="I155" s="7">
        <f t="shared" ref="I155" si="265">SUM(I156:I158)</f>
        <v>33</v>
      </c>
      <c r="J155" s="8">
        <f t="shared" ref="J155" si="266">SUM(J156:J158)</f>
        <v>3360.0000000000005</v>
      </c>
      <c r="AA155" s="12"/>
      <c r="AB155" s="12"/>
      <c r="AC155" s="12"/>
      <c r="AD155" s="12"/>
      <c r="AE155" s="12"/>
      <c r="AF155" s="12"/>
      <c r="AG155" s="12"/>
      <c r="AH155" s="12"/>
    </row>
    <row r="156" spans="1:34" ht="15" customHeight="1" x14ac:dyDescent="0.25">
      <c r="A156" s="4" t="s">
        <v>8</v>
      </c>
      <c r="B156" s="18">
        <v>167</v>
      </c>
      <c r="C156" s="9">
        <v>3343</v>
      </c>
      <c r="D156" s="9">
        <v>173</v>
      </c>
      <c r="E156" s="9" t="s">
        <v>100</v>
      </c>
      <c r="F156" s="9" t="s">
        <v>100</v>
      </c>
      <c r="G156" s="9" t="s">
        <v>100</v>
      </c>
      <c r="H156" s="9">
        <v>2607.0000000000009</v>
      </c>
      <c r="I156" s="9" t="s">
        <v>100</v>
      </c>
      <c r="J156" s="10">
        <v>563.00000000000011</v>
      </c>
      <c r="AA156" s="12"/>
      <c r="AB156" s="12"/>
      <c r="AC156" s="12"/>
      <c r="AD156" s="12"/>
      <c r="AE156" s="12"/>
      <c r="AF156" s="12"/>
      <c r="AG156" s="12"/>
      <c r="AH156" s="12"/>
    </row>
    <row r="157" spans="1:34" ht="15" customHeight="1" x14ac:dyDescent="0.25">
      <c r="A157" s="4" t="s">
        <v>9</v>
      </c>
      <c r="B157" s="18">
        <v>568</v>
      </c>
      <c r="C157" s="9">
        <v>12296.000000000002</v>
      </c>
      <c r="D157" s="9">
        <v>5488.0000000000018</v>
      </c>
      <c r="E157" s="9">
        <v>3370</v>
      </c>
      <c r="F157" s="9">
        <v>451</v>
      </c>
      <c r="G157" s="9">
        <v>387.00000000000011</v>
      </c>
      <c r="H157" s="9" t="s">
        <v>100</v>
      </c>
      <c r="I157" s="9">
        <v>33</v>
      </c>
      <c r="J157" s="10">
        <v>2567.0000000000005</v>
      </c>
      <c r="AA157" s="12"/>
      <c r="AB157" s="12"/>
      <c r="AC157" s="12"/>
      <c r="AD157" s="12"/>
      <c r="AE157" s="12"/>
      <c r="AF157" s="12"/>
      <c r="AG157" s="12"/>
      <c r="AH157" s="12"/>
    </row>
    <row r="158" spans="1:34" ht="15" customHeight="1" x14ac:dyDescent="0.25">
      <c r="A158" s="4" t="s">
        <v>10</v>
      </c>
      <c r="B158" s="18">
        <v>84</v>
      </c>
      <c r="C158" s="9">
        <v>1323.0000000000002</v>
      </c>
      <c r="D158" s="9">
        <v>882.99999999999989</v>
      </c>
      <c r="E158" s="9">
        <v>184.99999999999994</v>
      </c>
      <c r="F158" s="9">
        <v>21</v>
      </c>
      <c r="G158" s="9">
        <v>4.0000000000000009</v>
      </c>
      <c r="H158" s="9" t="s">
        <v>100</v>
      </c>
      <c r="I158" s="9" t="s">
        <v>100</v>
      </c>
      <c r="J158" s="10">
        <v>230.00000000000009</v>
      </c>
      <c r="AA158" s="12"/>
      <c r="AB158" s="12"/>
      <c r="AC158" s="12"/>
      <c r="AD158" s="12"/>
      <c r="AE158" s="12"/>
      <c r="AF158" s="12"/>
      <c r="AG158" s="12"/>
      <c r="AH158" s="12"/>
    </row>
    <row r="159" spans="1:34" ht="21" customHeight="1" x14ac:dyDescent="0.25">
      <c r="A159" s="6" t="s">
        <v>47</v>
      </c>
      <c r="B159" s="24">
        <v>864</v>
      </c>
      <c r="C159" s="7">
        <f t="shared" ref="C159" si="267">SUM(C160:C162)</f>
        <v>24388.999999999996</v>
      </c>
      <c r="D159" s="7">
        <f t="shared" ref="D159" si="268">SUM(D160:D162)</f>
        <v>11821.999999999998</v>
      </c>
      <c r="E159" s="7">
        <f t="shared" ref="E159" si="269">SUM(E160:E162)</f>
        <v>3888</v>
      </c>
      <c r="F159" s="7">
        <f t="shared" ref="F159" si="270">SUM(F160:F162)</f>
        <v>602</v>
      </c>
      <c r="G159" s="7">
        <f t="shared" ref="G159" si="271">SUM(G160:G162)</f>
        <v>422</v>
      </c>
      <c r="H159" s="7">
        <f t="shared" ref="H159" si="272">SUM(H160:H162)</f>
        <v>2620</v>
      </c>
      <c r="I159" s="7" t="s">
        <v>100</v>
      </c>
      <c r="J159" s="8">
        <f t="shared" ref="J159" si="273">SUM(J160:J162)</f>
        <v>5035.0000000000009</v>
      </c>
      <c r="AA159" s="12"/>
      <c r="AB159" s="12"/>
      <c r="AC159" s="12"/>
      <c r="AD159" s="12"/>
      <c r="AE159" s="12"/>
      <c r="AF159" s="12"/>
      <c r="AG159" s="12"/>
      <c r="AH159" s="12"/>
    </row>
    <row r="160" spans="1:34" ht="15" customHeight="1" x14ac:dyDescent="0.25">
      <c r="A160" s="4" t="s">
        <v>8</v>
      </c>
      <c r="B160" s="18">
        <v>196</v>
      </c>
      <c r="C160" s="9">
        <v>4182</v>
      </c>
      <c r="D160" s="9">
        <v>684</v>
      </c>
      <c r="E160" s="9" t="s">
        <v>100</v>
      </c>
      <c r="F160" s="9" t="s">
        <v>100</v>
      </c>
      <c r="G160" s="9" t="s">
        <v>100</v>
      </c>
      <c r="H160" s="9">
        <v>2620</v>
      </c>
      <c r="I160" s="9" t="s">
        <v>100</v>
      </c>
      <c r="J160" s="10">
        <v>877.99999999999989</v>
      </c>
      <c r="AA160" s="12"/>
      <c r="AB160" s="12"/>
      <c r="AC160" s="12"/>
      <c r="AD160" s="12"/>
      <c r="AE160" s="12"/>
      <c r="AF160" s="12"/>
      <c r="AG160" s="12"/>
      <c r="AH160" s="12"/>
    </row>
    <row r="161" spans="1:34" ht="15" customHeight="1" x14ac:dyDescent="0.25">
      <c r="A161" s="4" t="s">
        <v>9</v>
      </c>
      <c r="B161" s="18">
        <v>762</v>
      </c>
      <c r="C161" s="9">
        <v>17559.999999999996</v>
      </c>
      <c r="D161" s="9">
        <v>9813.9999999999982</v>
      </c>
      <c r="E161" s="9">
        <v>3296</v>
      </c>
      <c r="F161" s="9">
        <v>561</v>
      </c>
      <c r="G161" s="9">
        <v>400</v>
      </c>
      <c r="H161" s="9" t="s">
        <v>100</v>
      </c>
      <c r="I161" s="9" t="s">
        <v>100</v>
      </c>
      <c r="J161" s="10">
        <v>3489.0000000000009</v>
      </c>
      <c r="AA161" s="12"/>
      <c r="AB161" s="12"/>
      <c r="AC161" s="12"/>
      <c r="AD161" s="12"/>
      <c r="AE161" s="12"/>
      <c r="AF161" s="12"/>
      <c r="AG161" s="12"/>
      <c r="AH161" s="12"/>
    </row>
    <row r="162" spans="1:34" ht="15" customHeight="1" x14ac:dyDescent="0.25">
      <c r="A162" s="4" t="s">
        <v>10</v>
      </c>
      <c r="B162" s="18">
        <v>54</v>
      </c>
      <c r="C162" s="9">
        <v>2647</v>
      </c>
      <c r="D162" s="9">
        <v>1324.0000000000002</v>
      </c>
      <c r="E162" s="9">
        <v>591.99999999999989</v>
      </c>
      <c r="F162" s="9">
        <v>40.999999999999993</v>
      </c>
      <c r="G162" s="9">
        <v>22</v>
      </c>
      <c r="H162" s="9" t="s">
        <v>100</v>
      </c>
      <c r="I162" s="9" t="s">
        <v>100</v>
      </c>
      <c r="J162" s="10">
        <v>668.00000000000011</v>
      </c>
      <c r="AA162" s="12"/>
      <c r="AB162" s="12"/>
      <c r="AC162" s="12"/>
      <c r="AD162" s="12"/>
      <c r="AE162" s="12"/>
      <c r="AF162" s="12"/>
      <c r="AG162" s="12"/>
      <c r="AH162" s="12"/>
    </row>
    <row r="163" spans="1:34" ht="21" customHeight="1" x14ac:dyDescent="0.25">
      <c r="A163" s="6" t="s">
        <v>48</v>
      </c>
      <c r="B163" s="24">
        <v>513</v>
      </c>
      <c r="C163" s="7">
        <f t="shared" ref="C163" si="274">SUM(C164:C166)</f>
        <v>21513.000000000007</v>
      </c>
      <c r="D163" s="7">
        <f t="shared" ref="D163" si="275">SUM(D164:D166)</f>
        <v>9641.0000000000018</v>
      </c>
      <c r="E163" s="7">
        <f t="shared" ref="E163" si="276">SUM(E164:E166)</f>
        <v>3548</v>
      </c>
      <c r="F163" s="7">
        <f t="shared" ref="F163" si="277">SUM(F164:F166)</f>
        <v>437</v>
      </c>
      <c r="G163" s="7">
        <f t="shared" ref="G163" si="278">SUM(G164:G166)</f>
        <v>333</v>
      </c>
      <c r="H163" s="7">
        <f t="shared" ref="H163" si="279">SUM(H164:H166)</f>
        <v>1646.0000000000002</v>
      </c>
      <c r="I163" s="7">
        <f t="shared" ref="I163" si="280">SUM(I164:I166)</f>
        <v>4.0000000000000009</v>
      </c>
      <c r="J163" s="8">
        <f t="shared" ref="J163" si="281">SUM(J164:J166)</f>
        <v>5904</v>
      </c>
      <c r="AA163" s="12"/>
      <c r="AB163" s="12"/>
      <c r="AC163" s="12"/>
      <c r="AD163" s="12"/>
      <c r="AE163" s="12"/>
      <c r="AF163" s="12"/>
      <c r="AG163" s="12"/>
      <c r="AH163" s="12"/>
    </row>
    <row r="164" spans="1:34" ht="15" customHeight="1" x14ac:dyDescent="0.25">
      <c r="A164" s="4" t="s">
        <v>8</v>
      </c>
      <c r="B164" s="18">
        <v>173</v>
      </c>
      <c r="C164" s="9">
        <v>3103</v>
      </c>
      <c r="D164" s="9">
        <v>546</v>
      </c>
      <c r="E164" s="9" t="s">
        <v>100</v>
      </c>
      <c r="F164" s="9" t="s">
        <v>100</v>
      </c>
      <c r="G164" s="9" t="s">
        <v>100</v>
      </c>
      <c r="H164" s="9">
        <v>1646.0000000000002</v>
      </c>
      <c r="I164" s="9" t="s">
        <v>100</v>
      </c>
      <c r="J164" s="10">
        <v>911</v>
      </c>
      <c r="AA164" s="12"/>
      <c r="AB164" s="12"/>
      <c r="AC164" s="12"/>
      <c r="AD164" s="12"/>
      <c r="AE164" s="12"/>
      <c r="AF164" s="12"/>
      <c r="AG164" s="12"/>
      <c r="AH164" s="12"/>
    </row>
    <row r="165" spans="1:34" ht="15" customHeight="1" x14ac:dyDescent="0.25">
      <c r="A165" s="4" t="s">
        <v>9</v>
      </c>
      <c r="B165" s="18">
        <v>355</v>
      </c>
      <c r="C165" s="9">
        <v>8940</v>
      </c>
      <c r="D165" s="9">
        <v>4313</v>
      </c>
      <c r="E165" s="9">
        <v>1670.9999999999995</v>
      </c>
      <c r="F165" s="9">
        <v>289.00000000000006</v>
      </c>
      <c r="G165" s="9">
        <v>214.00000000000006</v>
      </c>
      <c r="H165" s="9" t="s">
        <v>100</v>
      </c>
      <c r="I165" s="9">
        <v>4.0000000000000009</v>
      </c>
      <c r="J165" s="10">
        <v>2449</v>
      </c>
      <c r="AA165" s="12"/>
      <c r="AB165" s="12"/>
      <c r="AC165" s="12"/>
      <c r="AD165" s="12"/>
      <c r="AE165" s="12"/>
      <c r="AF165" s="12"/>
      <c r="AG165" s="12"/>
      <c r="AH165" s="12"/>
    </row>
    <row r="166" spans="1:34" ht="15" customHeight="1" x14ac:dyDescent="0.25">
      <c r="A166" s="4" t="s">
        <v>10</v>
      </c>
      <c r="B166" s="18">
        <v>173</v>
      </c>
      <c r="C166" s="9">
        <v>9470.0000000000055</v>
      </c>
      <c r="D166" s="9">
        <v>4782.0000000000018</v>
      </c>
      <c r="E166" s="9">
        <v>1877.0000000000002</v>
      </c>
      <c r="F166" s="9">
        <v>147.99999999999997</v>
      </c>
      <c r="G166" s="9">
        <v>118.99999999999997</v>
      </c>
      <c r="H166" s="9" t="s">
        <v>100</v>
      </c>
      <c r="I166" s="9" t="s">
        <v>100</v>
      </c>
      <c r="J166" s="10">
        <v>2544</v>
      </c>
      <c r="AA166" s="12"/>
      <c r="AB166" s="12"/>
      <c r="AC166" s="12"/>
      <c r="AD166" s="12"/>
      <c r="AE166" s="12"/>
      <c r="AF166" s="12"/>
      <c r="AG166" s="12"/>
      <c r="AH166" s="12"/>
    </row>
    <row r="167" spans="1:34" ht="21" customHeight="1" x14ac:dyDescent="0.25">
      <c r="A167" s="6" t="s">
        <v>49</v>
      </c>
      <c r="B167" s="24">
        <v>668</v>
      </c>
      <c r="C167" s="7">
        <f t="shared" ref="C167" si="282">SUM(C168:C170)</f>
        <v>17016.000000000004</v>
      </c>
      <c r="D167" s="7">
        <f t="shared" ref="D167" si="283">SUM(D168:D170)</f>
        <v>7764.0000000000009</v>
      </c>
      <c r="E167" s="7">
        <f t="shared" ref="E167" si="284">SUM(E168:E170)</f>
        <v>3139</v>
      </c>
      <c r="F167" s="7">
        <f t="shared" ref="F167" si="285">SUM(F168:F170)</f>
        <v>442.00000000000006</v>
      </c>
      <c r="G167" s="7">
        <f t="shared" ref="G167" si="286">SUM(G168:G170)</f>
        <v>238</v>
      </c>
      <c r="H167" s="7">
        <f t="shared" ref="H167" si="287">SUM(H168:H170)</f>
        <v>1332</v>
      </c>
      <c r="I167" s="7">
        <f t="shared" ref="I167" si="288">SUM(I168:I170)</f>
        <v>33</v>
      </c>
      <c r="J167" s="8">
        <f t="shared" ref="J167" si="289">SUM(J168:J170)</f>
        <v>4068</v>
      </c>
      <c r="AA167" s="12"/>
      <c r="AB167" s="12"/>
      <c r="AC167" s="12"/>
      <c r="AD167" s="12"/>
      <c r="AE167" s="12"/>
      <c r="AF167" s="12"/>
      <c r="AG167" s="12"/>
      <c r="AH167" s="12"/>
    </row>
    <row r="168" spans="1:34" ht="15" customHeight="1" x14ac:dyDescent="0.25">
      <c r="A168" s="4" t="s">
        <v>8</v>
      </c>
      <c r="B168" s="18">
        <v>163</v>
      </c>
      <c r="C168" s="9">
        <v>2160.9999999999995</v>
      </c>
      <c r="D168" s="9">
        <v>220.00000000000003</v>
      </c>
      <c r="E168" s="9" t="s">
        <v>100</v>
      </c>
      <c r="F168" s="9" t="s">
        <v>100</v>
      </c>
      <c r="G168" s="9" t="s">
        <v>100</v>
      </c>
      <c r="H168" s="9">
        <v>1332</v>
      </c>
      <c r="I168" s="9" t="s">
        <v>100</v>
      </c>
      <c r="J168" s="10">
        <v>608.99999999999989</v>
      </c>
      <c r="AA168" s="12"/>
      <c r="AB168" s="12"/>
      <c r="AC168" s="12"/>
      <c r="AD168" s="12"/>
      <c r="AE168" s="12"/>
      <c r="AF168" s="12"/>
      <c r="AG168" s="12"/>
      <c r="AH168" s="12"/>
    </row>
    <row r="169" spans="1:34" ht="15" customHeight="1" x14ac:dyDescent="0.25">
      <c r="A169" s="4" t="s">
        <v>9</v>
      </c>
      <c r="B169" s="18">
        <v>588</v>
      </c>
      <c r="C169" s="9">
        <v>12900.000000000002</v>
      </c>
      <c r="D169" s="9">
        <v>6229.0000000000009</v>
      </c>
      <c r="E169" s="9">
        <v>2891</v>
      </c>
      <c r="F169" s="9">
        <v>421.00000000000006</v>
      </c>
      <c r="G169" s="9">
        <v>231</v>
      </c>
      <c r="H169" s="9" t="s">
        <v>100</v>
      </c>
      <c r="I169" s="9">
        <v>33</v>
      </c>
      <c r="J169" s="10">
        <v>3095</v>
      </c>
      <c r="AA169" s="12"/>
      <c r="AB169" s="12"/>
      <c r="AC169" s="12"/>
      <c r="AD169" s="12"/>
      <c r="AE169" s="12"/>
      <c r="AF169" s="12"/>
      <c r="AG169" s="12"/>
      <c r="AH169" s="12"/>
    </row>
    <row r="170" spans="1:34" ht="15" customHeight="1" x14ac:dyDescent="0.25">
      <c r="A170" s="4" t="s">
        <v>10</v>
      </c>
      <c r="B170" s="18">
        <v>100</v>
      </c>
      <c r="C170" s="9">
        <v>1955.0000000000002</v>
      </c>
      <c r="D170" s="9">
        <v>1315.0000000000002</v>
      </c>
      <c r="E170" s="9">
        <v>248.00000000000003</v>
      </c>
      <c r="F170" s="9">
        <v>21</v>
      </c>
      <c r="G170" s="9">
        <v>7.0000000000000018</v>
      </c>
      <c r="H170" s="9" t="s">
        <v>100</v>
      </c>
      <c r="I170" s="9" t="s">
        <v>100</v>
      </c>
      <c r="J170" s="10">
        <v>363.99999999999983</v>
      </c>
      <c r="AA170" s="12"/>
      <c r="AB170" s="12"/>
      <c r="AC170" s="12"/>
      <c r="AD170" s="12"/>
      <c r="AE170" s="12"/>
      <c r="AF170" s="12"/>
      <c r="AG170" s="12"/>
      <c r="AH170" s="12"/>
    </row>
    <row r="171" spans="1:34" ht="21" customHeight="1" x14ac:dyDescent="0.25">
      <c r="A171" s="6" t="s">
        <v>50</v>
      </c>
      <c r="B171" s="24">
        <v>225</v>
      </c>
      <c r="C171" s="7">
        <f t="shared" ref="C171" si="290">SUM(C172:C174)</f>
        <v>7117</v>
      </c>
      <c r="D171" s="7">
        <f t="shared" ref="D171" si="291">SUM(D172:D174)</f>
        <v>2960</v>
      </c>
      <c r="E171" s="7">
        <f t="shared" ref="E171" si="292">SUM(E172:E174)</f>
        <v>1496.0000000000002</v>
      </c>
      <c r="F171" s="7">
        <f t="shared" ref="F171" si="293">SUM(F172:F174)</f>
        <v>167</v>
      </c>
      <c r="G171" s="7">
        <f t="shared" ref="G171" si="294">SUM(G172:G174)</f>
        <v>158</v>
      </c>
      <c r="H171" s="7">
        <f t="shared" ref="H171" si="295">SUM(H172:H174)</f>
        <v>679</v>
      </c>
      <c r="I171" s="7" t="s">
        <v>100</v>
      </c>
      <c r="J171" s="8">
        <f t="shared" ref="J171" si="296">SUM(J172:J174)</f>
        <v>1657</v>
      </c>
      <c r="AA171" s="12"/>
      <c r="AB171" s="12"/>
      <c r="AC171" s="12"/>
      <c r="AD171" s="12"/>
      <c r="AE171" s="12"/>
      <c r="AF171" s="12"/>
      <c r="AG171" s="12"/>
      <c r="AH171" s="12"/>
    </row>
    <row r="172" spans="1:34" ht="15" customHeight="1" x14ac:dyDescent="0.25">
      <c r="A172" s="4" t="s">
        <v>8</v>
      </c>
      <c r="B172" s="18">
        <v>71</v>
      </c>
      <c r="C172" s="9">
        <v>1049.9999999999998</v>
      </c>
      <c r="D172" s="9">
        <v>157</v>
      </c>
      <c r="E172" s="9" t="s">
        <v>100</v>
      </c>
      <c r="F172" s="9" t="s">
        <v>100</v>
      </c>
      <c r="G172" s="9" t="s">
        <v>100</v>
      </c>
      <c r="H172" s="9">
        <v>679</v>
      </c>
      <c r="I172" s="9" t="s">
        <v>100</v>
      </c>
      <c r="J172" s="10">
        <v>214.00000000000003</v>
      </c>
      <c r="AA172" s="12"/>
      <c r="AB172" s="12"/>
      <c r="AC172" s="12"/>
      <c r="AD172" s="12"/>
      <c r="AE172" s="12"/>
      <c r="AF172" s="12"/>
      <c r="AG172" s="12"/>
      <c r="AH172" s="12"/>
    </row>
    <row r="173" spans="1:34" ht="15" customHeight="1" x14ac:dyDescent="0.25">
      <c r="A173" s="4" t="s">
        <v>9</v>
      </c>
      <c r="B173" s="18">
        <v>196</v>
      </c>
      <c r="C173" s="9">
        <v>4338</v>
      </c>
      <c r="D173" s="9">
        <v>1895</v>
      </c>
      <c r="E173" s="9">
        <v>949</v>
      </c>
      <c r="F173" s="9">
        <v>145</v>
      </c>
      <c r="G173" s="9">
        <v>124</v>
      </c>
      <c r="H173" s="9" t="s">
        <v>100</v>
      </c>
      <c r="I173" s="9" t="s">
        <v>100</v>
      </c>
      <c r="J173" s="10">
        <v>1225</v>
      </c>
      <c r="AA173" s="12"/>
      <c r="AB173" s="12"/>
      <c r="AC173" s="12"/>
      <c r="AD173" s="12"/>
      <c r="AE173" s="12"/>
      <c r="AF173" s="12"/>
      <c r="AG173" s="12"/>
      <c r="AH173" s="12"/>
    </row>
    <row r="174" spans="1:34" ht="15" customHeight="1" x14ac:dyDescent="0.25">
      <c r="A174" s="4" t="s">
        <v>10</v>
      </c>
      <c r="B174" s="18">
        <v>36</v>
      </c>
      <c r="C174" s="9">
        <v>1729.0000000000005</v>
      </c>
      <c r="D174" s="9">
        <v>907.99999999999977</v>
      </c>
      <c r="E174" s="9">
        <v>547.00000000000023</v>
      </c>
      <c r="F174" s="9">
        <v>22</v>
      </c>
      <c r="G174" s="9">
        <v>34</v>
      </c>
      <c r="H174" s="9" t="s">
        <v>100</v>
      </c>
      <c r="I174" s="9" t="s">
        <v>100</v>
      </c>
      <c r="J174" s="10">
        <v>218.00000000000006</v>
      </c>
      <c r="AA174" s="12"/>
      <c r="AB174" s="12"/>
      <c r="AC174" s="12"/>
      <c r="AD174" s="12"/>
      <c r="AE174" s="12"/>
      <c r="AF174" s="12"/>
      <c r="AG174" s="12"/>
      <c r="AH174" s="12"/>
    </row>
    <row r="175" spans="1:34" ht="21" customHeight="1" x14ac:dyDescent="0.25">
      <c r="A175" s="3" t="s">
        <v>53</v>
      </c>
      <c r="B175" s="17">
        <f t="shared" ref="B175:J175" si="297">+B176+B180+B184+B188+B192+B196+B200</f>
        <v>4350</v>
      </c>
      <c r="C175" s="7">
        <f t="shared" si="297"/>
        <v>202658</v>
      </c>
      <c r="D175" s="7">
        <f t="shared" si="297"/>
        <v>81225</v>
      </c>
      <c r="E175" s="7">
        <f t="shared" si="297"/>
        <v>32111</v>
      </c>
      <c r="F175" s="7">
        <f t="shared" si="297"/>
        <v>3539</v>
      </c>
      <c r="G175" s="7">
        <f t="shared" si="297"/>
        <v>3295.0000000000009</v>
      </c>
      <c r="H175" s="7">
        <f t="shared" si="297"/>
        <v>38244</v>
      </c>
      <c r="I175" s="7">
        <f>+I176+I180+I184+I192+I196+I200</f>
        <v>47</v>
      </c>
      <c r="J175" s="8">
        <f t="shared" si="297"/>
        <v>44197.000000000007</v>
      </c>
      <c r="AA175" s="12"/>
      <c r="AB175" s="12"/>
      <c r="AC175" s="12"/>
      <c r="AD175" s="12"/>
      <c r="AE175" s="12"/>
      <c r="AF175" s="12"/>
      <c r="AG175" s="12"/>
      <c r="AH175" s="12"/>
    </row>
    <row r="176" spans="1:34" ht="21" customHeight="1" x14ac:dyDescent="0.25">
      <c r="A176" s="6" t="s">
        <v>51</v>
      </c>
      <c r="B176" s="24">
        <v>409</v>
      </c>
      <c r="C176" s="7">
        <f t="shared" ref="C176" si="298">SUM(C177:C179)</f>
        <v>14492</v>
      </c>
      <c r="D176" s="7">
        <f t="shared" ref="D176" si="299">SUM(D177:D179)</f>
        <v>6578</v>
      </c>
      <c r="E176" s="7">
        <f t="shared" ref="E176" si="300">SUM(E177:E179)</f>
        <v>2692.0000000000005</v>
      </c>
      <c r="F176" s="7">
        <f t="shared" ref="F176" si="301">SUM(F177:F179)</f>
        <v>296</v>
      </c>
      <c r="G176" s="7">
        <f t="shared" ref="G176" si="302">SUM(G177:G179)</f>
        <v>248</v>
      </c>
      <c r="H176" s="7">
        <f t="shared" ref="H176" si="303">SUM(H177:H179)</f>
        <v>1197</v>
      </c>
      <c r="I176" s="7">
        <f t="shared" ref="I176" si="304">SUM(I177:I179)</f>
        <v>7.0000000000000009</v>
      </c>
      <c r="J176" s="8">
        <f t="shared" ref="J176" si="305">SUM(J177:J179)</f>
        <v>3474</v>
      </c>
      <c r="AA176" s="12"/>
      <c r="AB176" s="12"/>
      <c r="AC176" s="12"/>
      <c r="AD176" s="12"/>
      <c r="AE176" s="12"/>
      <c r="AF176" s="12"/>
      <c r="AG176" s="12"/>
      <c r="AH176" s="12"/>
    </row>
    <row r="177" spans="1:34" ht="15" customHeight="1" x14ac:dyDescent="0.25">
      <c r="A177" s="4" t="s">
        <v>8</v>
      </c>
      <c r="B177" s="18">
        <v>80</v>
      </c>
      <c r="C177" s="9">
        <v>1962.0000000000005</v>
      </c>
      <c r="D177" s="9">
        <v>161</v>
      </c>
      <c r="E177" s="9" t="s">
        <v>100</v>
      </c>
      <c r="F177" s="9" t="s">
        <v>100</v>
      </c>
      <c r="G177" s="9" t="s">
        <v>100</v>
      </c>
      <c r="H177" s="9">
        <v>1197</v>
      </c>
      <c r="I177" s="9" t="s">
        <v>100</v>
      </c>
      <c r="J177" s="10">
        <v>604</v>
      </c>
      <c r="AA177" s="12"/>
      <c r="AB177" s="12"/>
      <c r="AC177" s="12"/>
      <c r="AD177" s="12"/>
      <c r="AE177" s="12"/>
      <c r="AF177" s="12"/>
      <c r="AG177" s="12"/>
      <c r="AH177" s="12"/>
    </row>
    <row r="178" spans="1:34" ht="15" customHeight="1" x14ac:dyDescent="0.25">
      <c r="A178" s="4" t="s">
        <v>9</v>
      </c>
      <c r="B178" s="18">
        <v>337</v>
      </c>
      <c r="C178" s="9">
        <v>10250.999999999998</v>
      </c>
      <c r="D178" s="9">
        <v>5134</v>
      </c>
      <c r="E178" s="9">
        <v>2350.0000000000005</v>
      </c>
      <c r="F178" s="9">
        <v>259</v>
      </c>
      <c r="G178" s="9">
        <v>225</v>
      </c>
      <c r="H178" s="9" t="s">
        <v>100</v>
      </c>
      <c r="I178" s="9">
        <v>7.0000000000000009</v>
      </c>
      <c r="J178" s="10">
        <v>2276</v>
      </c>
      <c r="AA178" s="12"/>
      <c r="AB178" s="12"/>
      <c r="AC178" s="12"/>
      <c r="AD178" s="12"/>
      <c r="AE178" s="12"/>
      <c r="AF178" s="12"/>
      <c r="AG178" s="12"/>
      <c r="AH178" s="12"/>
    </row>
    <row r="179" spans="1:34" ht="15" customHeight="1" x14ac:dyDescent="0.25">
      <c r="A179" s="4" t="s">
        <v>10</v>
      </c>
      <c r="B179" s="18">
        <v>77</v>
      </c>
      <c r="C179" s="9">
        <v>2279.0000000000009</v>
      </c>
      <c r="D179" s="9">
        <v>1282.9999999999998</v>
      </c>
      <c r="E179" s="9">
        <v>342</v>
      </c>
      <c r="F179" s="9">
        <v>37</v>
      </c>
      <c r="G179" s="9">
        <v>23.000000000000004</v>
      </c>
      <c r="H179" s="9" t="s">
        <v>100</v>
      </c>
      <c r="I179" s="9" t="s">
        <v>100</v>
      </c>
      <c r="J179" s="10">
        <v>594</v>
      </c>
      <c r="AA179" s="12"/>
      <c r="AB179" s="12"/>
      <c r="AC179" s="12"/>
      <c r="AD179" s="12"/>
      <c r="AE179" s="12"/>
      <c r="AF179" s="12"/>
      <c r="AG179" s="12"/>
      <c r="AH179" s="12"/>
    </row>
    <row r="180" spans="1:34" ht="21" customHeight="1" x14ac:dyDescent="0.25">
      <c r="A180" s="6" t="s">
        <v>52</v>
      </c>
      <c r="B180" s="24">
        <v>801</v>
      </c>
      <c r="C180" s="7">
        <f t="shared" ref="C180" si="306">SUM(C181:C183)</f>
        <v>46367.999999999971</v>
      </c>
      <c r="D180" s="7">
        <f t="shared" ref="D180" si="307">SUM(D181:D183)</f>
        <v>16384</v>
      </c>
      <c r="E180" s="7">
        <f t="shared" ref="E180" si="308">SUM(E181:E183)</f>
        <v>5806.9999999999982</v>
      </c>
      <c r="F180" s="7">
        <f t="shared" ref="F180" si="309">SUM(F181:F183)</f>
        <v>607</v>
      </c>
      <c r="G180" s="7">
        <f t="shared" ref="G180" si="310">SUM(G181:G183)</f>
        <v>461.00000000000017</v>
      </c>
      <c r="H180" s="7">
        <f t="shared" ref="H180" si="311">SUM(H181:H183)</f>
        <v>15247.999999999996</v>
      </c>
      <c r="I180" s="7">
        <f t="shared" ref="I180" si="312">SUM(I181:I183)</f>
        <v>4.0000000000000027</v>
      </c>
      <c r="J180" s="8">
        <f t="shared" ref="J180" si="313">SUM(J181:J183)</f>
        <v>7857</v>
      </c>
      <c r="AA180" s="12"/>
      <c r="AB180" s="12"/>
      <c r="AC180" s="12"/>
      <c r="AD180" s="12"/>
      <c r="AE180" s="12"/>
      <c r="AF180" s="12"/>
      <c r="AG180" s="12"/>
      <c r="AH180" s="12"/>
    </row>
    <row r="181" spans="1:34" ht="15" customHeight="1" x14ac:dyDescent="0.25">
      <c r="A181" s="4" t="s">
        <v>8</v>
      </c>
      <c r="B181" s="18">
        <v>204</v>
      </c>
      <c r="C181" s="9">
        <v>20073</v>
      </c>
      <c r="D181" s="9">
        <v>3730.9999999999982</v>
      </c>
      <c r="E181" s="9" t="s">
        <v>100</v>
      </c>
      <c r="F181" s="9" t="s">
        <v>100</v>
      </c>
      <c r="G181" s="9" t="s">
        <v>100</v>
      </c>
      <c r="H181" s="9">
        <v>15247.999999999996</v>
      </c>
      <c r="I181" s="9" t="s">
        <v>100</v>
      </c>
      <c r="J181" s="10">
        <v>1094.0000000000002</v>
      </c>
      <c r="AA181" s="12"/>
      <c r="AB181" s="12"/>
      <c r="AC181" s="12"/>
      <c r="AD181" s="12"/>
      <c r="AE181" s="12"/>
      <c r="AF181" s="12"/>
      <c r="AG181" s="12"/>
      <c r="AH181" s="12"/>
    </row>
    <row r="182" spans="1:34" ht="15" customHeight="1" x14ac:dyDescent="0.25">
      <c r="A182" s="4" t="s">
        <v>9</v>
      </c>
      <c r="B182" s="18">
        <v>602</v>
      </c>
      <c r="C182" s="9">
        <v>21689.999999999971</v>
      </c>
      <c r="D182" s="9">
        <v>10054.000000000004</v>
      </c>
      <c r="E182" s="9">
        <v>5076.9999999999991</v>
      </c>
      <c r="F182" s="9">
        <v>532</v>
      </c>
      <c r="G182" s="9">
        <v>414.00000000000017</v>
      </c>
      <c r="H182" s="9" t="s">
        <v>100</v>
      </c>
      <c r="I182" s="9">
        <v>4.0000000000000027</v>
      </c>
      <c r="J182" s="10">
        <v>5609</v>
      </c>
      <c r="AA182" s="12"/>
      <c r="AB182" s="12"/>
      <c r="AC182" s="12"/>
      <c r="AD182" s="12"/>
      <c r="AE182" s="12"/>
      <c r="AF182" s="12"/>
      <c r="AG182" s="12"/>
      <c r="AH182" s="12"/>
    </row>
    <row r="183" spans="1:34" ht="15" customHeight="1" x14ac:dyDescent="0.25">
      <c r="A183" s="4" t="s">
        <v>10</v>
      </c>
      <c r="B183" s="18">
        <v>138</v>
      </c>
      <c r="C183" s="9">
        <v>4605.0000000000036</v>
      </c>
      <c r="D183" s="9">
        <v>2599</v>
      </c>
      <c r="E183" s="9">
        <v>729.99999999999955</v>
      </c>
      <c r="F183" s="9">
        <v>75.000000000000028</v>
      </c>
      <c r="G183" s="9">
        <v>47</v>
      </c>
      <c r="H183" s="9" t="s">
        <v>100</v>
      </c>
      <c r="I183" s="9" t="s">
        <v>100</v>
      </c>
      <c r="J183" s="10">
        <v>1154</v>
      </c>
      <c r="AA183" s="12"/>
      <c r="AB183" s="12"/>
      <c r="AC183" s="12"/>
      <c r="AD183" s="12"/>
      <c r="AE183" s="12"/>
      <c r="AF183" s="12"/>
      <c r="AG183" s="12"/>
      <c r="AH183" s="12"/>
    </row>
    <row r="184" spans="1:34" ht="21" customHeight="1" x14ac:dyDescent="0.25">
      <c r="A184" s="6" t="s">
        <v>53</v>
      </c>
      <c r="B184" s="24">
        <v>1104</v>
      </c>
      <c r="C184" s="7">
        <f t="shared" ref="C184" si="314">SUM(C185:C187)</f>
        <v>34127.000000000007</v>
      </c>
      <c r="D184" s="7">
        <f t="shared" ref="D184" si="315">SUM(D185:D187)</f>
        <v>15173.999999999996</v>
      </c>
      <c r="E184" s="7">
        <f t="shared" ref="E184" si="316">SUM(E185:E187)</f>
        <v>5450.0000000000018</v>
      </c>
      <c r="F184" s="7">
        <f t="shared" ref="F184" si="317">SUM(F185:F187)</f>
        <v>793.00000000000011</v>
      </c>
      <c r="G184" s="7">
        <f t="shared" ref="G184" si="318">SUM(G185:G187)</f>
        <v>665.00000000000011</v>
      </c>
      <c r="H184" s="7">
        <f t="shared" ref="H184" si="319">SUM(H185:H187)</f>
        <v>3755.9999999999991</v>
      </c>
      <c r="I184" s="7">
        <f t="shared" ref="I184" si="320">SUM(I185:I187)</f>
        <v>22</v>
      </c>
      <c r="J184" s="8">
        <f t="shared" ref="J184" si="321">SUM(J185:J187)</f>
        <v>8267.0000000000018</v>
      </c>
      <c r="AA184" s="12"/>
      <c r="AB184" s="12"/>
      <c r="AC184" s="12"/>
      <c r="AD184" s="12"/>
      <c r="AE184" s="12"/>
      <c r="AF184" s="12"/>
      <c r="AG184" s="12"/>
      <c r="AH184" s="12"/>
    </row>
    <row r="185" spans="1:34" ht="15" customHeight="1" x14ac:dyDescent="0.25">
      <c r="A185" s="4" t="s">
        <v>8</v>
      </c>
      <c r="B185" s="18">
        <v>274</v>
      </c>
      <c r="C185" s="9">
        <v>5574.9999999999991</v>
      </c>
      <c r="D185" s="9">
        <v>968</v>
      </c>
      <c r="E185" s="9" t="s">
        <v>100</v>
      </c>
      <c r="F185" s="9" t="s">
        <v>100</v>
      </c>
      <c r="G185" s="9" t="s">
        <v>100</v>
      </c>
      <c r="H185" s="9">
        <v>3755.9999999999991</v>
      </c>
      <c r="I185" s="9" t="s">
        <v>100</v>
      </c>
      <c r="J185" s="10">
        <v>851.0000000000008</v>
      </c>
      <c r="AA185" s="12"/>
      <c r="AB185" s="12"/>
      <c r="AC185" s="12"/>
      <c r="AD185" s="12"/>
      <c r="AE185" s="12"/>
      <c r="AF185" s="12"/>
      <c r="AG185" s="12"/>
      <c r="AH185" s="12"/>
    </row>
    <row r="186" spans="1:34" ht="15" customHeight="1" x14ac:dyDescent="0.25">
      <c r="A186" s="4" t="s">
        <v>9</v>
      </c>
      <c r="B186" s="18">
        <v>819</v>
      </c>
      <c r="C186" s="9">
        <v>18736.000000000004</v>
      </c>
      <c r="D186" s="9">
        <v>8223</v>
      </c>
      <c r="E186" s="9">
        <v>4457.0000000000018</v>
      </c>
      <c r="F186" s="9">
        <v>658.00000000000011</v>
      </c>
      <c r="G186" s="9">
        <v>634.00000000000011</v>
      </c>
      <c r="H186" s="9" t="s">
        <v>100</v>
      </c>
      <c r="I186" s="9">
        <v>22</v>
      </c>
      <c r="J186" s="10">
        <v>4742.0000000000009</v>
      </c>
      <c r="AA186" s="12"/>
      <c r="AB186" s="12"/>
      <c r="AC186" s="12"/>
      <c r="AD186" s="12"/>
      <c r="AE186" s="12"/>
      <c r="AF186" s="12"/>
      <c r="AG186" s="12"/>
      <c r="AH186" s="12"/>
    </row>
    <row r="187" spans="1:34" ht="15" customHeight="1" x14ac:dyDescent="0.25">
      <c r="A187" s="4" t="s">
        <v>10</v>
      </c>
      <c r="B187" s="18">
        <v>335</v>
      </c>
      <c r="C187" s="9">
        <v>9816.0000000000018</v>
      </c>
      <c r="D187" s="9">
        <v>5982.9999999999973</v>
      </c>
      <c r="E187" s="9">
        <v>992.99999999999977</v>
      </c>
      <c r="F187" s="9">
        <v>135</v>
      </c>
      <c r="G187" s="9">
        <v>31.000000000000011</v>
      </c>
      <c r="H187" s="9" t="s">
        <v>100</v>
      </c>
      <c r="I187" s="9" t="s">
        <v>100</v>
      </c>
      <c r="J187" s="10">
        <v>2673.9999999999995</v>
      </c>
      <c r="AA187" s="12"/>
      <c r="AB187" s="12"/>
      <c r="AC187" s="12"/>
      <c r="AD187" s="12"/>
      <c r="AE187" s="12"/>
      <c r="AF187" s="12"/>
      <c r="AG187" s="12"/>
      <c r="AH187" s="12"/>
    </row>
    <row r="188" spans="1:34" ht="21" customHeight="1" x14ac:dyDescent="0.25">
      <c r="A188" s="6" t="s">
        <v>54</v>
      </c>
      <c r="B188" s="24">
        <v>742</v>
      </c>
      <c r="C188" s="7">
        <f t="shared" ref="C188" si="322">SUM(C189:C191)</f>
        <v>30299</v>
      </c>
      <c r="D188" s="7">
        <f t="shared" ref="D188" si="323">SUM(D189:D191)</f>
        <v>11327</v>
      </c>
      <c r="E188" s="7">
        <f t="shared" ref="E188" si="324">SUM(E189:E191)</f>
        <v>5616</v>
      </c>
      <c r="F188" s="7">
        <f t="shared" ref="F188" si="325">SUM(F189:F191)</f>
        <v>535.00000000000011</v>
      </c>
      <c r="G188" s="7">
        <f t="shared" ref="G188" si="326">SUM(G189:G191)</f>
        <v>502</v>
      </c>
      <c r="H188" s="7">
        <f t="shared" ref="H188" si="327">SUM(H189:H191)</f>
        <v>6376.9999999999991</v>
      </c>
      <c r="I188" s="7" t="s">
        <v>100</v>
      </c>
      <c r="J188" s="8">
        <f t="shared" ref="J188" si="328">SUM(J189:J191)</f>
        <v>5942.0000000000018</v>
      </c>
      <c r="AA188" s="12"/>
      <c r="AB188" s="12"/>
      <c r="AC188" s="12"/>
      <c r="AD188" s="12"/>
      <c r="AE188" s="12"/>
      <c r="AF188" s="12"/>
      <c r="AG188" s="12"/>
      <c r="AH188" s="12"/>
    </row>
    <row r="189" spans="1:34" ht="15" customHeight="1" x14ac:dyDescent="0.25">
      <c r="A189" s="4" t="s">
        <v>8</v>
      </c>
      <c r="B189" s="18">
        <v>265</v>
      </c>
      <c r="C189" s="9">
        <v>8131.0000000000009</v>
      </c>
      <c r="D189" s="9">
        <v>586.00000000000011</v>
      </c>
      <c r="E189" s="9" t="s">
        <v>100</v>
      </c>
      <c r="F189" s="9" t="s">
        <v>100</v>
      </c>
      <c r="G189" s="9" t="s">
        <v>100</v>
      </c>
      <c r="H189" s="9">
        <v>6376.9999999999991</v>
      </c>
      <c r="I189" s="9" t="s">
        <v>100</v>
      </c>
      <c r="J189" s="10">
        <v>1168</v>
      </c>
      <c r="AA189" s="12"/>
      <c r="AB189" s="12"/>
      <c r="AC189" s="12"/>
      <c r="AD189" s="12"/>
      <c r="AE189" s="12"/>
      <c r="AF189" s="12"/>
      <c r="AG189" s="12"/>
      <c r="AH189" s="12"/>
    </row>
    <row r="190" spans="1:34" ht="15" customHeight="1" x14ac:dyDescent="0.25">
      <c r="A190" s="4" t="s">
        <v>9</v>
      </c>
      <c r="B190" s="18">
        <v>584</v>
      </c>
      <c r="C190" s="9">
        <v>17533.000000000004</v>
      </c>
      <c r="D190" s="9">
        <v>7711</v>
      </c>
      <c r="E190" s="9">
        <v>5140</v>
      </c>
      <c r="F190" s="9">
        <v>471.00000000000011</v>
      </c>
      <c r="G190" s="9">
        <v>443</v>
      </c>
      <c r="H190" s="9" t="s">
        <v>100</v>
      </c>
      <c r="I190" s="9" t="s">
        <v>100</v>
      </c>
      <c r="J190" s="10">
        <v>3768.0000000000014</v>
      </c>
      <c r="AA190" s="12"/>
      <c r="AB190" s="12"/>
      <c r="AC190" s="12"/>
      <c r="AD190" s="12"/>
      <c r="AE190" s="12"/>
      <c r="AF190" s="12"/>
      <c r="AG190" s="12"/>
      <c r="AH190" s="12"/>
    </row>
    <row r="191" spans="1:34" ht="15" customHeight="1" x14ac:dyDescent="0.25">
      <c r="A191" s="4" t="s">
        <v>10</v>
      </c>
      <c r="B191" s="18">
        <v>166</v>
      </c>
      <c r="C191" s="9">
        <v>4634.9999999999982</v>
      </c>
      <c r="D191" s="9">
        <v>3030</v>
      </c>
      <c r="E191" s="9">
        <v>475.99999999999994</v>
      </c>
      <c r="F191" s="9">
        <v>63.999999999999993</v>
      </c>
      <c r="G191" s="9">
        <v>59</v>
      </c>
      <c r="H191" s="9" t="s">
        <v>100</v>
      </c>
      <c r="I191" s="9" t="s">
        <v>100</v>
      </c>
      <c r="J191" s="10">
        <v>1006</v>
      </c>
      <c r="AA191" s="12"/>
      <c r="AB191" s="12"/>
      <c r="AC191" s="12"/>
      <c r="AD191" s="12"/>
      <c r="AE191" s="12"/>
      <c r="AF191" s="12"/>
      <c r="AG191" s="12"/>
      <c r="AH191" s="12"/>
    </row>
    <row r="192" spans="1:34" ht="21" customHeight="1" x14ac:dyDescent="0.25">
      <c r="A192" s="6" t="s">
        <v>55</v>
      </c>
      <c r="B192" s="24">
        <v>255</v>
      </c>
      <c r="C192" s="7">
        <f t="shared" ref="C192" si="329">SUM(C193:C195)</f>
        <v>15588</v>
      </c>
      <c r="D192" s="7">
        <f t="shared" ref="D192" si="330">SUM(D193:D195)</f>
        <v>6994</v>
      </c>
      <c r="E192" s="7">
        <f t="shared" ref="E192" si="331">SUM(E193:E195)</f>
        <v>2658</v>
      </c>
      <c r="F192" s="7">
        <f t="shared" ref="F192" si="332">SUM(F193:F195)</f>
        <v>296</v>
      </c>
      <c r="G192" s="7">
        <f t="shared" ref="G192" si="333">SUM(G193:G195)</f>
        <v>409.99999999999994</v>
      </c>
      <c r="H192" s="7">
        <f t="shared" ref="H192" si="334">SUM(H193:H195)</f>
        <v>1290</v>
      </c>
      <c r="I192" s="7">
        <f t="shared" ref="I192" si="335">SUM(I193:I195)</f>
        <v>2.0000000000000004</v>
      </c>
      <c r="J192" s="8">
        <f t="shared" ref="J192" si="336">SUM(J193:J195)</f>
        <v>3938.0000000000009</v>
      </c>
      <c r="AA192" s="12"/>
      <c r="AB192" s="12"/>
      <c r="AC192" s="12"/>
      <c r="AD192" s="12"/>
      <c r="AE192" s="12"/>
      <c r="AF192" s="12"/>
      <c r="AG192" s="12"/>
      <c r="AH192" s="12"/>
    </row>
    <row r="193" spans="1:34" ht="15" customHeight="1" x14ac:dyDescent="0.25">
      <c r="A193" s="4" t="s">
        <v>8</v>
      </c>
      <c r="B193" s="18">
        <v>77</v>
      </c>
      <c r="C193" s="9">
        <v>1761</v>
      </c>
      <c r="D193" s="9">
        <v>163.00000000000006</v>
      </c>
      <c r="E193" s="9" t="s">
        <v>100</v>
      </c>
      <c r="F193" s="9" t="s">
        <v>100</v>
      </c>
      <c r="G193" s="9" t="s">
        <v>100</v>
      </c>
      <c r="H193" s="9">
        <v>1290</v>
      </c>
      <c r="I193" s="9" t="s">
        <v>100</v>
      </c>
      <c r="J193" s="10">
        <v>308</v>
      </c>
      <c r="AA193" s="12"/>
      <c r="AB193" s="12"/>
      <c r="AC193" s="12"/>
      <c r="AD193" s="12"/>
      <c r="AE193" s="12"/>
      <c r="AF193" s="12"/>
      <c r="AG193" s="12"/>
      <c r="AH193" s="12"/>
    </row>
    <row r="194" spans="1:34" ht="15" customHeight="1" x14ac:dyDescent="0.25">
      <c r="A194" s="4" t="s">
        <v>9</v>
      </c>
      <c r="B194" s="18">
        <v>190</v>
      </c>
      <c r="C194" s="9">
        <v>10950</v>
      </c>
      <c r="D194" s="9">
        <v>5056</v>
      </c>
      <c r="E194" s="9">
        <v>2207</v>
      </c>
      <c r="F194" s="9">
        <v>259</v>
      </c>
      <c r="G194" s="9">
        <v>401.99999999999994</v>
      </c>
      <c r="H194" s="9" t="s">
        <v>100</v>
      </c>
      <c r="I194" s="9">
        <v>2.0000000000000004</v>
      </c>
      <c r="J194" s="10">
        <v>3024.0000000000009</v>
      </c>
      <c r="AA194" s="12"/>
      <c r="AB194" s="12"/>
      <c r="AC194" s="12"/>
      <c r="AD194" s="12"/>
      <c r="AE194" s="12"/>
      <c r="AF194" s="12"/>
      <c r="AG194" s="12"/>
      <c r="AH194" s="12"/>
    </row>
    <row r="195" spans="1:34" ht="15" customHeight="1" x14ac:dyDescent="0.25">
      <c r="A195" s="4" t="s">
        <v>10</v>
      </c>
      <c r="B195" s="18">
        <v>53</v>
      </c>
      <c r="C195" s="9">
        <v>2876.9999999999995</v>
      </c>
      <c r="D195" s="9">
        <v>1775</v>
      </c>
      <c r="E195" s="9">
        <v>451</v>
      </c>
      <c r="F195" s="9">
        <v>37</v>
      </c>
      <c r="G195" s="9">
        <v>8.0000000000000018</v>
      </c>
      <c r="H195" s="9" t="s">
        <v>100</v>
      </c>
      <c r="I195" s="9" t="s">
        <v>100</v>
      </c>
      <c r="J195" s="10">
        <v>606.00000000000023</v>
      </c>
      <c r="AA195" s="12"/>
      <c r="AB195" s="12"/>
      <c r="AC195" s="12"/>
      <c r="AD195" s="12"/>
      <c r="AE195" s="12"/>
      <c r="AF195" s="12"/>
      <c r="AG195" s="12"/>
      <c r="AH195" s="12"/>
    </row>
    <row r="196" spans="1:34" ht="21" customHeight="1" x14ac:dyDescent="0.25">
      <c r="A196" s="6" t="s">
        <v>56</v>
      </c>
      <c r="B196" s="24">
        <v>325</v>
      </c>
      <c r="C196" s="7">
        <f t="shared" ref="C196" si="337">SUM(C197:C199)</f>
        <v>13717.000000000004</v>
      </c>
      <c r="D196" s="7">
        <f t="shared" ref="D196" si="338">SUM(D197:D199)</f>
        <v>6606</v>
      </c>
      <c r="E196" s="7">
        <f t="shared" ref="E196" si="339">SUM(E197:E199)</f>
        <v>2143</v>
      </c>
      <c r="F196" s="7">
        <f t="shared" ref="F196" si="340">SUM(F197:F199)</f>
        <v>251.00000000000003</v>
      </c>
      <c r="G196" s="7">
        <f t="shared" ref="G196" si="341">SUM(G197:G199)</f>
        <v>174</v>
      </c>
      <c r="H196" s="7">
        <f t="shared" ref="H196" si="342">SUM(H197:H199)</f>
        <v>1183</v>
      </c>
      <c r="I196" s="7">
        <f t="shared" ref="I196" si="343">SUM(I197:I199)</f>
        <v>4.0000000000000009</v>
      </c>
      <c r="J196" s="8">
        <f t="shared" ref="J196" si="344">SUM(J197:J199)</f>
        <v>3356</v>
      </c>
      <c r="AA196" s="12"/>
      <c r="AB196" s="12"/>
      <c r="AC196" s="12"/>
      <c r="AD196" s="12"/>
      <c r="AE196" s="12"/>
      <c r="AF196" s="12"/>
      <c r="AG196" s="12"/>
      <c r="AH196" s="12"/>
    </row>
    <row r="197" spans="1:34" ht="15" customHeight="1" x14ac:dyDescent="0.25">
      <c r="A197" s="4" t="s">
        <v>8</v>
      </c>
      <c r="B197" s="18">
        <v>97</v>
      </c>
      <c r="C197" s="9">
        <v>2165.9999999999995</v>
      </c>
      <c r="D197" s="9">
        <v>351</v>
      </c>
      <c r="E197" s="9" t="s">
        <v>100</v>
      </c>
      <c r="F197" s="9" t="s">
        <v>100</v>
      </c>
      <c r="G197" s="9" t="s">
        <v>100</v>
      </c>
      <c r="H197" s="9">
        <v>1183</v>
      </c>
      <c r="I197" s="9" t="s">
        <v>100</v>
      </c>
      <c r="J197" s="10">
        <v>632</v>
      </c>
      <c r="AA197" s="12"/>
      <c r="AB197" s="12"/>
      <c r="AC197" s="12"/>
      <c r="AD197" s="12"/>
      <c r="AE197" s="12"/>
      <c r="AF197" s="12"/>
      <c r="AG197" s="12"/>
      <c r="AH197" s="12"/>
    </row>
    <row r="198" spans="1:34" ht="15" customHeight="1" x14ac:dyDescent="0.25">
      <c r="A198" s="4" t="s">
        <v>9</v>
      </c>
      <c r="B198" s="18">
        <v>261</v>
      </c>
      <c r="C198" s="9">
        <v>9805.0000000000036</v>
      </c>
      <c r="D198" s="9">
        <v>5230</v>
      </c>
      <c r="E198" s="9">
        <v>1858</v>
      </c>
      <c r="F198" s="9">
        <v>222.00000000000003</v>
      </c>
      <c r="G198" s="9">
        <v>154</v>
      </c>
      <c r="H198" s="9" t="s">
        <v>100</v>
      </c>
      <c r="I198" s="9">
        <v>4.0000000000000009</v>
      </c>
      <c r="J198" s="10">
        <v>2337</v>
      </c>
      <c r="AA198" s="12"/>
      <c r="AB198" s="12"/>
      <c r="AC198" s="12"/>
      <c r="AD198" s="12"/>
      <c r="AE198" s="12"/>
      <c r="AF198" s="12"/>
      <c r="AG198" s="12"/>
      <c r="AH198" s="12"/>
    </row>
    <row r="199" spans="1:34" ht="15" customHeight="1" x14ac:dyDescent="0.25">
      <c r="A199" s="4" t="s">
        <v>10</v>
      </c>
      <c r="B199" s="18">
        <v>53</v>
      </c>
      <c r="C199" s="9">
        <v>1746.0000000000007</v>
      </c>
      <c r="D199" s="9">
        <v>1025</v>
      </c>
      <c r="E199" s="9">
        <v>285</v>
      </c>
      <c r="F199" s="9">
        <v>28.999999999999993</v>
      </c>
      <c r="G199" s="9">
        <v>20</v>
      </c>
      <c r="H199" s="9" t="s">
        <v>100</v>
      </c>
      <c r="I199" s="9" t="s">
        <v>100</v>
      </c>
      <c r="J199" s="10">
        <v>387.00000000000011</v>
      </c>
      <c r="AA199" s="12"/>
      <c r="AB199" s="12"/>
      <c r="AC199" s="12"/>
      <c r="AD199" s="12"/>
      <c r="AE199" s="12"/>
      <c r="AF199" s="12"/>
      <c r="AG199" s="12"/>
      <c r="AH199" s="12"/>
    </row>
    <row r="200" spans="1:34" ht="21" customHeight="1" x14ac:dyDescent="0.25">
      <c r="A200" s="6" t="s">
        <v>57</v>
      </c>
      <c r="B200" s="24">
        <v>714</v>
      </c>
      <c r="C200" s="7">
        <f t="shared" ref="C200" si="345">SUM(C201:C203)</f>
        <v>48067.000000000022</v>
      </c>
      <c r="D200" s="7">
        <f t="shared" ref="D200" si="346">SUM(D201:D203)</f>
        <v>18162</v>
      </c>
      <c r="E200" s="7">
        <f t="shared" ref="E200" si="347">SUM(E201:E203)</f>
        <v>7745.0000000000009</v>
      </c>
      <c r="F200" s="7">
        <f t="shared" ref="F200" si="348">SUM(F201:F203)</f>
        <v>761</v>
      </c>
      <c r="G200" s="7">
        <f t="shared" ref="G200" si="349">SUM(G201:G203)</f>
        <v>835.00000000000045</v>
      </c>
      <c r="H200" s="7">
        <f t="shared" ref="H200" si="350">SUM(H201:H203)</f>
        <v>9193.0000000000036</v>
      </c>
      <c r="I200" s="7">
        <f t="shared" ref="I200" si="351">SUM(I201:I203)</f>
        <v>8.0000000000000018</v>
      </c>
      <c r="J200" s="8">
        <f t="shared" ref="J200" si="352">SUM(J201:J203)</f>
        <v>11363.000000000005</v>
      </c>
      <c r="AA200" s="12"/>
      <c r="AB200" s="12"/>
      <c r="AC200" s="12"/>
      <c r="AD200" s="12"/>
      <c r="AE200" s="12"/>
      <c r="AF200" s="12"/>
      <c r="AG200" s="12"/>
      <c r="AH200" s="12"/>
    </row>
    <row r="201" spans="1:34" ht="15" customHeight="1" x14ac:dyDescent="0.25">
      <c r="A201" s="4" t="s">
        <v>8</v>
      </c>
      <c r="B201" s="18">
        <v>283</v>
      </c>
      <c r="C201" s="9">
        <v>11380.000000000004</v>
      </c>
      <c r="D201" s="9">
        <v>1009.0000000000003</v>
      </c>
      <c r="E201" s="9" t="s">
        <v>100</v>
      </c>
      <c r="F201" s="9" t="s">
        <v>100</v>
      </c>
      <c r="G201" s="9" t="s">
        <v>100</v>
      </c>
      <c r="H201" s="9">
        <v>9193.0000000000036</v>
      </c>
      <c r="I201" s="9" t="s">
        <v>100</v>
      </c>
      <c r="J201" s="10">
        <v>1178.0000000000002</v>
      </c>
      <c r="AA201" s="12"/>
      <c r="AB201" s="12"/>
      <c r="AC201" s="12"/>
      <c r="AD201" s="12"/>
      <c r="AE201" s="12"/>
      <c r="AF201" s="12"/>
      <c r="AG201" s="12"/>
      <c r="AH201" s="12"/>
    </row>
    <row r="202" spans="1:34" ht="15" customHeight="1" x14ac:dyDescent="0.25">
      <c r="A202" s="4" t="s">
        <v>9</v>
      </c>
      <c r="B202" s="18">
        <v>518</v>
      </c>
      <c r="C202" s="9">
        <v>26900.000000000007</v>
      </c>
      <c r="D202" s="9">
        <v>11713.000000000002</v>
      </c>
      <c r="E202" s="9">
        <v>6105.0000000000009</v>
      </c>
      <c r="F202" s="9">
        <v>628</v>
      </c>
      <c r="G202" s="9">
        <v>720.00000000000034</v>
      </c>
      <c r="H202" s="9" t="s">
        <v>100</v>
      </c>
      <c r="I202" s="9">
        <v>8.0000000000000018</v>
      </c>
      <c r="J202" s="10">
        <v>7726.0000000000027</v>
      </c>
      <c r="AA202" s="12"/>
      <c r="AB202" s="12"/>
      <c r="AC202" s="12"/>
      <c r="AD202" s="12"/>
      <c r="AE202" s="12"/>
      <c r="AF202" s="12"/>
      <c r="AG202" s="12"/>
      <c r="AH202" s="12"/>
    </row>
    <row r="203" spans="1:34" ht="15" customHeight="1" x14ac:dyDescent="0.25">
      <c r="A203" s="4" t="s">
        <v>10</v>
      </c>
      <c r="B203" s="18">
        <v>203</v>
      </c>
      <c r="C203" s="9">
        <v>9787.0000000000073</v>
      </c>
      <c r="D203" s="9">
        <v>5440</v>
      </c>
      <c r="E203" s="9">
        <v>1640</v>
      </c>
      <c r="F203" s="9">
        <v>133</v>
      </c>
      <c r="G203" s="9">
        <v>115.00000000000006</v>
      </c>
      <c r="H203" s="9" t="s">
        <v>100</v>
      </c>
      <c r="I203" s="9" t="s">
        <v>100</v>
      </c>
      <c r="J203" s="10">
        <v>2459.0000000000018</v>
      </c>
      <c r="AA203" s="12"/>
      <c r="AB203" s="12"/>
      <c r="AC203" s="12"/>
      <c r="AD203" s="12"/>
      <c r="AE203" s="12"/>
      <c r="AF203" s="12"/>
      <c r="AG203" s="12"/>
      <c r="AH203" s="12"/>
    </row>
    <row r="204" spans="1:34" ht="21" customHeight="1" x14ac:dyDescent="0.25">
      <c r="A204" s="3" t="s">
        <v>61</v>
      </c>
      <c r="B204" s="17">
        <f>+B205+B207+B211+B215+B219+B223</f>
        <v>1993</v>
      </c>
      <c r="C204" s="7">
        <f>+C205+C207+C211+C215+C219+C223</f>
        <v>120758.99999999997</v>
      </c>
      <c r="D204" s="7">
        <f>+D205+D207+D211+D215+D219+D223</f>
        <v>51515</v>
      </c>
      <c r="E204" s="7">
        <f>E207+E211+E215+E219+E223</f>
        <v>19255</v>
      </c>
      <c r="F204" s="7">
        <f>+F205+F207+F211+F215+F219</f>
        <v>2385.9999999999995</v>
      </c>
      <c r="G204" s="7">
        <f>G207+G211+G215+G219+G223</f>
        <v>1383</v>
      </c>
      <c r="H204" s="7">
        <f>H207+H211+H215+H219</f>
        <v>22529</v>
      </c>
      <c r="I204" s="7">
        <f>+I207+I211</f>
        <v>20</v>
      </c>
      <c r="J204" s="8">
        <f>+J205+J207+J211+J215+J219</f>
        <v>23670.999999999993</v>
      </c>
      <c r="AA204" s="12"/>
      <c r="AB204" s="12"/>
      <c r="AC204" s="12"/>
      <c r="AD204" s="12"/>
      <c r="AE204" s="12"/>
      <c r="AF204" s="12"/>
      <c r="AG204" s="12"/>
      <c r="AH204" s="12"/>
    </row>
    <row r="205" spans="1:34" ht="21" customHeight="1" x14ac:dyDescent="0.25">
      <c r="A205" s="6" t="s">
        <v>58</v>
      </c>
      <c r="B205" s="24">
        <v>2</v>
      </c>
      <c r="C205" s="7">
        <f>SUM(C206:C206)</f>
        <v>159.99999999999994</v>
      </c>
      <c r="D205" s="7">
        <f>SUM(D206:D206)</f>
        <v>117</v>
      </c>
      <c r="E205" s="7" t="s">
        <v>100</v>
      </c>
      <c r="F205" s="7">
        <f>SUM(F206:F206)</f>
        <v>40</v>
      </c>
      <c r="G205" s="7" t="s">
        <v>100</v>
      </c>
      <c r="H205" s="7" t="s">
        <v>100</v>
      </c>
      <c r="I205" s="7" t="s">
        <v>100</v>
      </c>
      <c r="J205" s="8">
        <f>SUM(J206:J206)</f>
        <v>2.9999999999999996</v>
      </c>
      <c r="AA205" s="12"/>
      <c r="AB205" s="12"/>
      <c r="AC205" s="12"/>
      <c r="AD205" s="12"/>
      <c r="AE205" s="12"/>
      <c r="AF205" s="12"/>
      <c r="AG205" s="12"/>
      <c r="AH205" s="12"/>
    </row>
    <row r="206" spans="1:34" ht="15" customHeight="1" x14ac:dyDescent="0.25">
      <c r="A206" s="4" t="s">
        <v>9</v>
      </c>
      <c r="B206" s="18">
        <v>2</v>
      </c>
      <c r="C206" s="9">
        <v>159.99999999999994</v>
      </c>
      <c r="D206" s="9">
        <v>117</v>
      </c>
      <c r="E206" s="9" t="s">
        <v>100</v>
      </c>
      <c r="F206" s="9">
        <v>40</v>
      </c>
      <c r="G206" s="9" t="s">
        <v>100</v>
      </c>
      <c r="H206" s="9" t="s">
        <v>100</v>
      </c>
      <c r="I206" s="9" t="s">
        <v>100</v>
      </c>
      <c r="J206" s="10">
        <v>2.9999999999999996</v>
      </c>
      <c r="AA206" s="12"/>
      <c r="AB206" s="12"/>
      <c r="AC206" s="12"/>
      <c r="AD206" s="12"/>
      <c r="AE206" s="12"/>
      <c r="AF206" s="12"/>
      <c r="AG206" s="12"/>
      <c r="AH206" s="12"/>
    </row>
    <row r="207" spans="1:34" ht="21" customHeight="1" x14ac:dyDescent="0.25">
      <c r="A207" s="6" t="s">
        <v>59</v>
      </c>
      <c r="B207" s="24">
        <v>1384</v>
      </c>
      <c r="C207" s="7">
        <f t="shared" ref="C207" si="353">SUM(C208:C210)</f>
        <v>85210.999999999971</v>
      </c>
      <c r="D207" s="7">
        <f t="shared" ref="D207" si="354">SUM(D208:D210)</f>
        <v>34914</v>
      </c>
      <c r="E207" s="7">
        <f t="shared" ref="E207" si="355">SUM(E208:E210)</f>
        <v>13533</v>
      </c>
      <c r="F207" s="7">
        <f t="shared" ref="F207" si="356">SUM(F208:F210)</f>
        <v>1624.9999999999998</v>
      </c>
      <c r="G207" s="7">
        <f t="shared" ref="G207" si="357">SUM(G208:G210)</f>
        <v>930</v>
      </c>
      <c r="H207" s="7">
        <f t="shared" ref="H207" si="358">SUM(H208:H210)</f>
        <v>17597</v>
      </c>
      <c r="I207" s="7">
        <f t="shared" ref="I207" si="359">SUM(I208:I210)</f>
        <v>5.9999999999999991</v>
      </c>
      <c r="J207" s="8">
        <f t="shared" ref="J207" si="360">SUM(J208:J210)</f>
        <v>16605.999999999996</v>
      </c>
      <c r="AA207" s="12"/>
      <c r="AB207" s="12"/>
      <c r="AC207" s="12"/>
      <c r="AD207" s="12"/>
      <c r="AE207" s="12"/>
      <c r="AF207" s="12"/>
      <c r="AG207" s="12"/>
      <c r="AH207" s="12"/>
    </row>
    <row r="208" spans="1:34" ht="15" customHeight="1" x14ac:dyDescent="0.25">
      <c r="A208" s="4" t="s">
        <v>8</v>
      </c>
      <c r="B208" s="18">
        <v>464</v>
      </c>
      <c r="C208" s="9">
        <v>23232.000000000007</v>
      </c>
      <c r="D208" s="9">
        <v>1359</v>
      </c>
      <c r="E208" s="9" t="s">
        <v>100</v>
      </c>
      <c r="F208" s="9" t="s">
        <v>100</v>
      </c>
      <c r="G208" s="9" t="s">
        <v>100</v>
      </c>
      <c r="H208" s="9">
        <v>17597</v>
      </c>
      <c r="I208" s="9" t="s">
        <v>100</v>
      </c>
      <c r="J208" s="10">
        <v>4276</v>
      </c>
      <c r="AA208" s="12"/>
      <c r="AB208" s="12"/>
      <c r="AC208" s="12"/>
      <c r="AD208" s="12"/>
      <c r="AE208" s="12"/>
      <c r="AF208" s="12"/>
      <c r="AG208" s="12"/>
      <c r="AH208" s="12"/>
    </row>
    <row r="209" spans="1:34" ht="15" customHeight="1" x14ac:dyDescent="0.25">
      <c r="A209" s="4" t="s">
        <v>9</v>
      </c>
      <c r="B209" s="18">
        <v>1175</v>
      </c>
      <c r="C209" s="9">
        <v>56922.999999999964</v>
      </c>
      <c r="D209" s="9">
        <v>30232</v>
      </c>
      <c r="E209" s="9">
        <v>12929</v>
      </c>
      <c r="F209" s="9">
        <v>1582.9999999999998</v>
      </c>
      <c r="G209" s="9">
        <v>820</v>
      </c>
      <c r="H209" s="9" t="s">
        <v>100</v>
      </c>
      <c r="I209" s="9">
        <v>5.9999999999999991</v>
      </c>
      <c r="J209" s="10">
        <v>11352.999999999996</v>
      </c>
      <c r="AA209" s="12"/>
      <c r="AB209" s="12"/>
      <c r="AC209" s="12"/>
      <c r="AD209" s="12"/>
      <c r="AE209" s="12"/>
      <c r="AF209" s="12"/>
      <c r="AG209" s="12"/>
      <c r="AH209" s="12"/>
    </row>
    <row r="210" spans="1:34" ht="15" customHeight="1" x14ac:dyDescent="0.25">
      <c r="A210" s="4" t="s">
        <v>10</v>
      </c>
      <c r="B210" s="18">
        <v>106</v>
      </c>
      <c r="C210" s="9">
        <v>5056.0000000000009</v>
      </c>
      <c r="D210" s="9">
        <v>3323.0000000000005</v>
      </c>
      <c r="E210" s="9">
        <v>604.00000000000011</v>
      </c>
      <c r="F210" s="9">
        <v>41.999999999999993</v>
      </c>
      <c r="G210" s="9">
        <v>110.00000000000001</v>
      </c>
      <c r="H210" s="9" t="s">
        <v>100</v>
      </c>
      <c r="I210" s="9" t="s">
        <v>100</v>
      </c>
      <c r="J210" s="10">
        <v>976.99999999999989</v>
      </c>
      <c r="AA210" s="12"/>
      <c r="AB210" s="12"/>
      <c r="AC210" s="12"/>
      <c r="AD210" s="12"/>
      <c r="AE210" s="12"/>
      <c r="AF210" s="12"/>
      <c r="AG210" s="12"/>
      <c r="AH210" s="12"/>
    </row>
    <row r="211" spans="1:34" ht="21" customHeight="1" x14ac:dyDescent="0.25">
      <c r="A211" s="6" t="s">
        <v>60</v>
      </c>
      <c r="B211" s="24">
        <v>250</v>
      </c>
      <c r="C211" s="7">
        <f t="shared" ref="C211" si="361">SUM(C212:C214)</f>
        <v>17124</v>
      </c>
      <c r="D211" s="7">
        <f t="shared" ref="D211" si="362">SUM(D212:D214)</f>
        <v>8226</v>
      </c>
      <c r="E211" s="7">
        <f t="shared" ref="E211" si="363">SUM(E212:E214)</f>
        <v>2808</v>
      </c>
      <c r="F211" s="7">
        <f t="shared" ref="F211" si="364">SUM(F212:F214)</f>
        <v>301.00000000000006</v>
      </c>
      <c r="G211" s="7">
        <f t="shared" ref="G211" si="365">SUM(G212:G214)</f>
        <v>129</v>
      </c>
      <c r="H211" s="7">
        <f t="shared" ref="H211" si="366">SUM(H212:H214)</f>
        <v>2018.0000000000007</v>
      </c>
      <c r="I211" s="7">
        <f t="shared" ref="I211" si="367">SUM(I212:I214)</f>
        <v>14</v>
      </c>
      <c r="J211" s="8">
        <f t="shared" ref="J211" si="368">SUM(J212:J214)</f>
        <v>3628</v>
      </c>
      <c r="AA211" s="12"/>
      <c r="AB211" s="12"/>
      <c r="AC211" s="12"/>
      <c r="AD211" s="12"/>
      <c r="AE211" s="12"/>
      <c r="AF211" s="12"/>
      <c r="AG211" s="12"/>
      <c r="AH211" s="12"/>
    </row>
    <row r="212" spans="1:34" ht="15" customHeight="1" x14ac:dyDescent="0.25">
      <c r="A212" s="4" t="s">
        <v>8</v>
      </c>
      <c r="B212" s="18">
        <v>141</v>
      </c>
      <c r="C212" s="9">
        <v>2915</v>
      </c>
      <c r="D212" s="9">
        <v>43</v>
      </c>
      <c r="E212" s="9" t="s">
        <v>100</v>
      </c>
      <c r="F212" s="9" t="s">
        <v>100</v>
      </c>
      <c r="G212" s="9" t="s">
        <v>100</v>
      </c>
      <c r="H212" s="9">
        <v>2018.0000000000007</v>
      </c>
      <c r="I212" s="9" t="s">
        <v>100</v>
      </c>
      <c r="J212" s="10">
        <v>853.99999999999977</v>
      </c>
      <c r="AA212" s="12"/>
      <c r="AB212" s="12"/>
      <c r="AC212" s="12"/>
      <c r="AD212" s="12"/>
      <c r="AE212" s="12"/>
      <c r="AF212" s="12"/>
      <c r="AG212" s="12"/>
      <c r="AH212" s="12"/>
    </row>
    <row r="213" spans="1:34" ht="15" customHeight="1" x14ac:dyDescent="0.25">
      <c r="A213" s="4" t="s">
        <v>9</v>
      </c>
      <c r="B213" s="18">
        <v>240</v>
      </c>
      <c r="C213" s="9">
        <v>14169.000000000002</v>
      </c>
      <c r="D213" s="9">
        <v>8163</v>
      </c>
      <c r="E213" s="9">
        <v>2808</v>
      </c>
      <c r="F213" s="9">
        <v>301.00000000000006</v>
      </c>
      <c r="G213" s="9">
        <v>129</v>
      </c>
      <c r="H213" s="9" t="s">
        <v>100</v>
      </c>
      <c r="I213" s="9">
        <v>14</v>
      </c>
      <c r="J213" s="10">
        <v>2754</v>
      </c>
      <c r="AA213" s="12"/>
      <c r="AB213" s="12"/>
      <c r="AC213" s="12"/>
      <c r="AD213" s="12"/>
      <c r="AE213" s="12"/>
      <c r="AF213" s="12"/>
      <c r="AG213" s="12"/>
      <c r="AH213" s="12"/>
    </row>
    <row r="214" spans="1:34" ht="15" customHeight="1" x14ac:dyDescent="0.25">
      <c r="A214" s="4" t="s">
        <v>10</v>
      </c>
      <c r="B214" s="18">
        <v>1</v>
      </c>
      <c r="C214" s="9">
        <v>40.000000000000007</v>
      </c>
      <c r="D214" s="9">
        <v>20</v>
      </c>
      <c r="E214" s="9" t="s">
        <v>100</v>
      </c>
      <c r="F214" s="9" t="s">
        <v>100</v>
      </c>
      <c r="G214" s="9" t="s">
        <v>100</v>
      </c>
      <c r="H214" s="9" t="s">
        <v>100</v>
      </c>
      <c r="I214" s="9" t="s">
        <v>100</v>
      </c>
      <c r="J214" s="10">
        <v>20</v>
      </c>
      <c r="AA214" s="12"/>
      <c r="AB214" s="12"/>
      <c r="AC214" s="12"/>
      <c r="AD214" s="12"/>
      <c r="AE214" s="12"/>
      <c r="AF214" s="12"/>
      <c r="AG214" s="12"/>
      <c r="AH214" s="12"/>
    </row>
    <row r="215" spans="1:34" ht="21" customHeight="1" x14ac:dyDescent="0.25">
      <c r="A215" s="6" t="s">
        <v>61</v>
      </c>
      <c r="B215" s="24">
        <v>350</v>
      </c>
      <c r="C215" s="7">
        <f t="shared" ref="C215" si="369">SUM(C216:C218)</f>
        <v>17937</v>
      </c>
      <c r="D215" s="7">
        <f t="shared" ref="D215" si="370">SUM(D216:D218)</f>
        <v>8090.0000000000009</v>
      </c>
      <c r="E215" s="7">
        <f t="shared" ref="E215" si="371">SUM(E216:E218)</f>
        <v>2857.0000000000005</v>
      </c>
      <c r="F215" s="7">
        <f t="shared" ref="F215" si="372">SUM(F216:F218)</f>
        <v>414.99999999999989</v>
      </c>
      <c r="G215" s="7">
        <f t="shared" ref="G215" si="373">SUM(G216:G218)</f>
        <v>307</v>
      </c>
      <c r="H215" s="7">
        <f t="shared" ref="H215" si="374">SUM(H216:H218)</f>
        <v>2909.0000000000009</v>
      </c>
      <c r="I215" s="7" t="s">
        <v>100</v>
      </c>
      <c r="J215" s="8">
        <f t="shared" ref="J215" si="375">SUM(J216:J218)</f>
        <v>3358.9999999999977</v>
      </c>
      <c r="AA215" s="12"/>
      <c r="AB215" s="12"/>
      <c r="AC215" s="12"/>
      <c r="AD215" s="12"/>
      <c r="AE215" s="12"/>
      <c r="AF215" s="12"/>
      <c r="AG215" s="12"/>
      <c r="AH215" s="12"/>
    </row>
    <row r="216" spans="1:34" ht="15" customHeight="1" x14ac:dyDescent="0.25">
      <c r="A216" s="4" t="s">
        <v>8</v>
      </c>
      <c r="B216" s="18">
        <v>106</v>
      </c>
      <c r="C216" s="9">
        <v>4409</v>
      </c>
      <c r="D216" s="9">
        <v>485.99999999999983</v>
      </c>
      <c r="E216" s="9" t="s">
        <v>100</v>
      </c>
      <c r="F216" s="9" t="s">
        <v>100</v>
      </c>
      <c r="G216" s="9" t="s">
        <v>100</v>
      </c>
      <c r="H216" s="9">
        <v>2909.0000000000009</v>
      </c>
      <c r="I216" s="9" t="s">
        <v>100</v>
      </c>
      <c r="J216" s="10">
        <v>1013.9999999999995</v>
      </c>
      <c r="AA216" s="12"/>
      <c r="AB216" s="12"/>
      <c r="AC216" s="12"/>
      <c r="AD216" s="12"/>
      <c r="AE216" s="12"/>
      <c r="AF216" s="12"/>
      <c r="AG216" s="12"/>
      <c r="AH216" s="12"/>
    </row>
    <row r="217" spans="1:34" ht="15" customHeight="1" x14ac:dyDescent="0.25">
      <c r="A217" s="4" t="s">
        <v>9</v>
      </c>
      <c r="B217" s="18">
        <v>306</v>
      </c>
      <c r="C217" s="9">
        <v>12789.000000000002</v>
      </c>
      <c r="D217" s="9">
        <v>7188.0000000000009</v>
      </c>
      <c r="E217" s="9">
        <v>2707.0000000000005</v>
      </c>
      <c r="F217" s="9">
        <v>404.99999999999989</v>
      </c>
      <c r="G217" s="9">
        <v>306</v>
      </c>
      <c r="H217" s="9" t="s">
        <v>100</v>
      </c>
      <c r="I217" s="9" t="s">
        <v>100</v>
      </c>
      <c r="J217" s="10">
        <v>2182.9999999999982</v>
      </c>
      <c r="AA217" s="12"/>
      <c r="AB217" s="12"/>
      <c r="AC217" s="12"/>
      <c r="AD217" s="12"/>
      <c r="AE217" s="12"/>
      <c r="AF217" s="12"/>
      <c r="AG217" s="12"/>
      <c r="AH217" s="12"/>
    </row>
    <row r="218" spans="1:34" ht="15" customHeight="1" x14ac:dyDescent="0.25">
      <c r="A218" s="4" t="s">
        <v>10</v>
      </c>
      <c r="B218" s="18">
        <v>31</v>
      </c>
      <c r="C218" s="9">
        <v>739.00000000000011</v>
      </c>
      <c r="D218" s="9">
        <v>415.99999999999994</v>
      </c>
      <c r="E218" s="9">
        <v>149.99999999999997</v>
      </c>
      <c r="F218" s="9">
        <v>10.000000000000002</v>
      </c>
      <c r="G218" s="9">
        <v>1.0000000000000004</v>
      </c>
      <c r="H218" s="9" t="s">
        <v>100</v>
      </c>
      <c r="I218" s="9" t="s">
        <v>100</v>
      </c>
      <c r="J218" s="10">
        <v>161.99999999999997</v>
      </c>
      <c r="AA218" s="12"/>
      <c r="AB218" s="12"/>
      <c r="AC218" s="12"/>
      <c r="AD218" s="12"/>
      <c r="AE218" s="12"/>
      <c r="AF218" s="12"/>
      <c r="AG218" s="12"/>
      <c r="AH218" s="12"/>
    </row>
    <row r="219" spans="1:34" ht="21" customHeight="1" x14ac:dyDescent="0.25">
      <c r="A219" s="6" t="s">
        <v>62</v>
      </c>
      <c r="B219" s="24">
        <v>6</v>
      </c>
      <c r="C219" s="7">
        <f t="shared" ref="C219" si="376">SUM(C220:C222)</f>
        <v>324.00000000000006</v>
      </c>
      <c r="D219" s="7">
        <f t="shared" ref="D219" si="377">SUM(D220:D222)</f>
        <v>167.00000000000003</v>
      </c>
      <c r="E219" s="7">
        <f t="shared" ref="E219" si="378">SUM(E220:E222)</f>
        <v>56</v>
      </c>
      <c r="F219" s="7">
        <f t="shared" ref="F219" si="379">SUM(F220:F222)</f>
        <v>5.0000000000000009</v>
      </c>
      <c r="G219" s="7">
        <f t="shared" ref="G219" si="380">SUM(G220:G222)</f>
        <v>16</v>
      </c>
      <c r="H219" s="7">
        <f t="shared" ref="H219" si="381">SUM(H220:H222)</f>
        <v>5</v>
      </c>
      <c r="I219" s="7" t="s">
        <v>100</v>
      </c>
      <c r="J219" s="8">
        <f t="shared" ref="J219" si="382">SUM(J220:J222)</f>
        <v>75</v>
      </c>
      <c r="AA219" s="12"/>
      <c r="AB219" s="12"/>
      <c r="AC219" s="12"/>
      <c r="AD219" s="12"/>
      <c r="AE219" s="12"/>
      <c r="AF219" s="12"/>
      <c r="AG219" s="12"/>
      <c r="AH219" s="12"/>
    </row>
    <row r="220" spans="1:34" ht="15" customHeight="1" x14ac:dyDescent="0.25">
      <c r="A220" s="4" t="s">
        <v>8</v>
      </c>
      <c r="B220" s="18">
        <v>1</v>
      </c>
      <c r="C220" s="9">
        <v>18.000000000000007</v>
      </c>
      <c r="D220" s="9" t="s">
        <v>100</v>
      </c>
      <c r="E220" s="9" t="s">
        <v>100</v>
      </c>
      <c r="F220" s="9" t="s">
        <v>100</v>
      </c>
      <c r="G220" s="9" t="s">
        <v>100</v>
      </c>
      <c r="H220" s="9">
        <v>5</v>
      </c>
      <c r="I220" s="9" t="s">
        <v>100</v>
      </c>
      <c r="J220" s="10">
        <v>13.000000000000005</v>
      </c>
      <c r="AA220" s="12"/>
      <c r="AB220" s="12"/>
      <c r="AC220" s="12"/>
      <c r="AD220" s="12"/>
      <c r="AE220" s="12"/>
      <c r="AF220" s="12"/>
      <c r="AG220" s="12"/>
      <c r="AH220" s="12"/>
    </row>
    <row r="221" spans="1:34" ht="15" customHeight="1" x14ac:dyDescent="0.25">
      <c r="A221" s="4" t="s">
        <v>9</v>
      </c>
      <c r="B221" s="18">
        <v>6</v>
      </c>
      <c r="C221" s="9">
        <v>297.00000000000006</v>
      </c>
      <c r="D221" s="9">
        <v>163.00000000000003</v>
      </c>
      <c r="E221" s="9">
        <v>56</v>
      </c>
      <c r="F221" s="9">
        <v>4.0000000000000009</v>
      </c>
      <c r="G221" s="9">
        <v>12</v>
      </c>
      <c r="H221" s="9" t="s">
        <v>100</v>
      </c>
      <c r="I221" s="9" t="s">
        <v>100</v>
      </c>
      <c r="J221" s="10">
        <v>61.999999999999993</v>
      </c>
      <c r="AA221" s="12"/>
      <c r="AB221" s="12"/>
      <c r="AC221" s="12"/>
      <c r="AD221" s="12"/>
      <c r="AE221" s="12"/>
      <c r="AF221" s="12"/>
      <c r="AG221" s="12"/>
      <c r="AH221" s="12"/>
    </row>
    <row r="222" spans="1:34" ht="15" customHeight="1" x14ac:dyDescent="0.25">
      <c r="A222" s="4" t="s">
        <v>10</v>
      </c>
      <c r="B222" s="18">
        <v>2</v>
      </c>
      <c r="C222" s="9">
        <v>9.0000000000000071</v>
      </c>
      <c r="D222" s="9">
        <v>4.0000000000000009</v>
      </c>
      <c r="E222" s="9" t="s">
        <v>100</v>
      </c>
      <c r="F222" s="9">
        <v>1.0000000000000002</v>
      </c>
      <c r="G222" s="9">
        <v>4.0000000000000009</v>
      </c>
      <c r="H222" s="9" t="s">
        <v>100</v>
      </c>
      <c r="I222" s="9" t="s">
        <v>100</v>
      </c>
      <c r="J222" s="10" t="s">
        <v>100</v>
      </c>
      <c r="AA222" s="12"/>
      <c r="AB222" s="12"/>
      <c r="AC222" s="12"/>
      <c r="AD222" s="12"/>
      <c r="AE222" s="12"/>
      <c r="AF222" s="12"/>
      <c r="AG222" s="12"/>
      <c r="AH222" s="12"/>
    </row>
    <row r="223" spans="1:34" ht="21" customHeight="1" x14ac:dyDescent="0.25">
      <c r="A223" s="6" t="s">
        <v>63</v>
      </c>
      <c r="B223" s="24">
        <v>1</v>
      </c>
      <c r="C223" s="7">
        <f>SUM(C224:C224)</f>
        <v>3.0000000000000004</v>
      </c>
      <c r="D223" s="7">
        <f>SUM(D224:D224)</f>
        <v>1</v>
      </c>
      <c r="E223" s="7">
        <f>SUM(E224:E224)</f>
        <v>1</v>
      </c>
      <c r="F223" s="7" t="s">
        <v>100</v>
      </c>
      <c r="G223" s="7">
        <f>SUM(G224:G224)</f>
        <v>1</v>
      </c>
      <c r="H223" s="7" t="s">
        <v>100</v>
      </c>
      <c r="I223" s="7" t="s">
        <v>100</v>
      </c>
      <c r="J223" s="8" t="s">
        <v>100</v>
      </c>
      <c r="AA223" s="12"/>
      <c r="AB223" s="12"/>
      <c r="AC223" s="12"/>
      <c r="AD223" s="12"/>
      <c r="AE223" s="12"/>
      <c r="AF223" s="12"/>
      <c r="AG223" s="12"/>
      <c r="AH223" s="12"/>
    </row>
    <row r="224" spans="1:34" ht="15" customHeight="1" x14ac:dyDescent="0.25">
      <c r="A224" s="4" t="s">
        <v>9</v>
      </c>
      <c r="B224" s="18">
        <v>1</v>
      </c>
      <c r="C224" s="9">
        <v>3.0000000000000004</v>
      </c>
      <c r="D224" s="9">
        <v>1</v>
      </c>
      <c r="E224" s="9">
        <v>1</v>
      </c>
      <c r="F224" s="9" t="s">
        <v>100</v>
      </c>
      <c r="G224" s="9">
        <v>1</v>
      </c>
      <c r="H224" s="9" t="s">
        <v>100</v>
      </c>
      <c r="I224" s="9" t="s">
        <v>100</v>
      </c>
      <c r="J224" s="10" t="s">
        <v>100</v>
      </c>
      <c r="AA224" s="12"/>
      <c r="AB224" s="12"/>
      <c r="AC224" s="12"/>
      <c r="AD224" s="12"/>
      <c r="AE224" s="12"/>
      <c r="AF224" s="12"/>
      <c r="AG224" s="12"/>
      <c r="AH224" s="12"/>
    </row>
    <row r="225" spans="1:34" s="2" customFormat="1" ht="21" customHeight="1" x14ac:dyDescent="0.25">
      <c r="A225" s="3" t="s">
        <v>103</v>
      </c>
      <c r="B225" s="17">
        <f t="shared" ref="B225:J225" si="383">+B226+B230+B234+B238+B242</f>
        <v>1680</v>
      </c>
      <c r="C225" s="7">
        <f t="shared" si="383"/>
        <v>52698</v>
      </c>
      <c r="D225" s="7">
        <f t="shared" si="383"/>
        <v>23995.999999999993</v>
      </c>
      <c r="E225" s="7">
        <f t="shared" si="383"/>
        <v>7723.0000000000018</v>
      </c>
      <c r="F225" s="7">
        <f t="shared" si="383"/>
        <v>1537</v>
      </c>
      <c r="G225" s="7">
        <f t="shared" si="383"/>
        <v>1059</v>
      </c>
      <c r="H225" s="7">
        <f t="shared" si="383"/>
        <v>7224.9999999999991</v>
      </c>
      <c r="I225" s="7">
        <f>+I230+I234+I238+I242</f>
        <v>10.000000000000002</v>
      </c>
      <c r="J225" s="8">
        <f t="shared" si="383"/>
        <v>11147.999999999996</v>
      </c>
      <c r="AA225" s="12"/>
      <c r="AB225" s="12"/>
      <c r="AC225" s="12"/>
      <c r="AD225" s="12"/>
      <c r="AE225" s="12"/>
      <c r="AF225" s="12"/>
      <c r="AG225" s="12"/>
      <c r="AH225" s="12"/>
    </row>
    <row r="226" spans="1:34" s="2" customFormat="1" ht="21" customHeight="1" x14ac:dyDescent="0.25">
      <c r="A226" s="6" t="s">
        <v>85</v>
      </c>
      <c r="B226" s="18">
        <v>45</v>
      </c>
      <c r="C226" s="7">
        <f t="shared" ref="C226" si="384">SUM(C227:C229)</f>
        <v>1595.9999999999998</v>
      </c>
      <c r="D226" s="7">
        <f t="shared" ref="D226" si="385">SUM(D227:D229)</f>
        <v>773</v>
      </c>
      <c r="E226" s="7">
        <f t="shared" ref="E226" si="386">SUM(E227:E229)</f>
        <v>290.99999999999994</v>
      </c>
      <c r="F226" s="7">
        <f t="shared" ref="F226" si="387">SUM(F227:F229)</f>
        <v>32</v>
      </c>
      <c r="G226" s="7">
        <f t="shared" ref="G226" si="388">SUM(G227:G229)</f>
        <v>16</v>
      </c>
      <c r="H226" s="7">
        <f t="shared" ref="H226" si="389">SUM(H227:H229)</f>
        <v>162.99999999999997</v>
      </c>
      <c r="I226" s="7" t="s">
        <v>100</v>
      </c>
      <c r="J226" s="8">
        <f t="shared" ref="J226" si="390">SUM(J227:J229)</f>
        <v>320.99999999999989</v>
      </c>
      <c r="AA226" s="12"/>
      <c r="AB226" s="12"/>
      <c r="AC226" s="12"/>
      <c r="AD226" s="12"/>
      <c r="AE226" s="12"/>
      <c r="AF226" s="12"/>
      <c r="AG226" s="12"/>
      <c r="AH226" s="12"/>
    </row>
    <row r="227" spans="1:34" s="2" customFormat="1" ht="15" customHeight="1" x14ac:dyDescent="0.25">
      <c r="A227" s="4" t="s">
        <v>8</v>
      </c>
      <c r="B227" s="18">
        <v>21</v>
      </c>
      <c r="C227" s="9">
        <v>431.00000000000006</v>
      </c>
      <c r="D227" s="9">
        <v>215.00000000000003</v>
      </c>
      <c r="E227" s="9" t="s">
        <v>100</v>
      </c>
      <c r="F227" s="9" t="s">
        <v>100</v>
      </c>
      <c r="G227" s="9" t="s">
        <v>100</v>
      </c>
      <c r="H227" s="9">
        <v>162.99999999999997</v>
      </c>
      <c r="I227" s="9" t="s">
        <v>100</v>
      </c>
      <c r="J227" s="10">
        <v>53.000000000000007</v>
      </c>
      <c r="AA227" s="12"/>
      <c r="AB227" s="12"/>
      <c r="AC227" s="12"/>
      <c r="AD227" s="12"/>
      <c r="AE227" s="12"/>
      <c r="AF227" s="12"/>
      <c r="AG227" s="12"/>
      <c r="AH227" s="12"/>
    </row>
    <row r="228" spans="1:34" s="2" customFormat="1" ht="15" customHeight="1" x14ac:dyDescent="0.25">
      <c r="A228" s="4" t="s">
        <v>9</v>
      </c>
      <c r="B228" s="18">
        <v>35</v>
      </c>
      <c r="C228" s="9">
        <v>1127.9999999999998</v>
      </c>
      <c r="D228" s="9">
        <v>532</v>
      </c>
      <c r="E228" s="9">
        <v>289.99999999999994</v>
      </c>
      <c r="F228" s="9">
        <v>30</v>
      </c>
      <c r="G228" s="9">
        <v>15</v>
      </c>
      <c r="H228" s="9" t="s">
        <v>100</v>
      </c>
      <c r="I228" s="9" t="s">
        <v>100</v>
      </c>
      <c r="J228" s="10">
        <v>260.99999999999989</v>
      </c>
      <c r="AA228" s="12"/>
      <c r="AB228" s="12"/>
      <c r="AC228" s="12"/>
      <c r="AD228" s="12"/>
      <c r="AE228" s="12"/>
      <c r="AF228" s="12"/>
      <c r="AG228" s="12"/>
      <c r="AH228" s="12"/>
    </row>
    <row r="229" spans="1:34" s="2" customFormat="1" ht="15" customHeight="1" x14ac:dyDescent="0.25">
      <c r="A229" s="4" t="s">
        <v>10</v>
      </c>
      <c r="B229" s="18">
        <v>4</v>
      </c>
      <c r="C229" s="9">
        <v>37</v>
      </c>
      <c r="D229" s="9">
        <v>26.000000000000007</v>
      </c>
      <c r="E229" s="9">
        <v>1.0000000000000002</v>
      </c>
      <c r="F229" s="9">
        <v>2</v>
      </c>
      <c r="G229" s="9">
        <v>1.0000000000000002</v>
      </c>
      <c r="H229" s="9" t="s">
        <v>100</v>
      </c>
      <c r="I229" s="9" t="s">
        <v>100</v>
      </c>
      <c r="J229" s="10">
        <v>7.0000000000000027</v>
      </c>
      <c r="AA229" s="12"/>
      <c r="AB229" s="12"/>
      <c r="AC229" s="12"/>
      <c r="AD229" s="12"/>
      <c r="AE229" s="12"/>
      <c r="AF229" s="12"/>
      <c r="AG229" s="12"/>
      <c r="AH229" s="12"/>
    </row>
    <row r="230" spans="1:34" s="2" customFormat="1" ht="21" customHeight="1" x14ac:dyDescent="0.25">
      <c r="A230" s="6" t="s">
        <v>86</v>
      </c>
      <c r="B230" s="24">
        <v>713</v>
      </c>
      <c r="C230" s="7">
        <f t="shared" ref="C230" si="391">SUM(C231:C233)</f>
        <v>18497.000000000004</v>
      </c>
      <c r="D230" s="7">
        <f t="shared" ref="D230" si="392">SUM(D231:D233)</f>
        <v>8672.9999999999982</v>
      </c>
      <c r="E230" s="7">
        <f t="shared" ref="E230" si="393">SUM(E231:E233)</f>
        <v>2813.0000000000005</v>
      </c>
      <c r="F230" s="7">
        <f t="shared" ref="F230" si="394">SUM(F231:F233)</f>
        <v>640.00000000000011</v>
      </c>
      <c r="G230" s="7">
        <f t="shared" ref="G230" si="395">SUM(G231:G233)</f>
        <v>396.99999999999994</v>
      </c>
      <c r="H230" s="7">
        <f t="shared" ref="H230" si="396">SUM(H231:H233)</f>
        <v>2599</v>
      </c>
      <c r="I230" s="7">
        <f t="shared" ref="I230" si="397">SUM(I231:I233)</f>
        <v>1.0000000000000002</v>
      </c>
      <c r="J230" s="8">
        <f t="shared" ref="J230" si="398">SUM(J231:J233)</f>
        <v>3373.9999999999991</v>
      </c>
      <c r="AA230" s="12"/>
      <c r="AB230" s="12"/>
      <c r="AC230" s="12"/>
      <c r="AD230" s="12"/>
      <c r="AE230" s="12"/>
      <c r="AF230" s="12"/>
      <c r="AG230" s="12"/>
      <c r="AH230" s="12"/>
    </row>
    <row r="231" spans="1:34" s="2" customFormat="1" ht="15" customHeight="1" x14ac:dyDescent="0.25">
      <c r="A231" s="4" t="s">
        <v>8</v>
      </c>
      <c r="B231" s="18">
        <v>203</v>
      </c>
      <c r="C231" s="9">
        <v>4061.0000000000005</v>
      </c>
      <c r="D231" s="9">
        <v>724.00000000000011</v>
      </c>
      <c r="E231" s="9" t="s">
        <v>100</v>
      </c>
      <c r="F231" s="9" t="s">
        <v>100</v>
      </c>
      <c r="G231" s="9" t="s">
        <v>100</v>
      </c>
      <c r="H231" s="9">
        <v>2599</v>
      </c>
      <c r="I231" s="9" t="s">
        <v>100</v>
      </c>
      <c r="J231" s="10">
        <v>738.00000000000011</v>
      </c>
      <c r="AA231" s="12"/>
      <c r="AB231" s="12"/>
      <c r="AC231" s="12"/>
      <c r="AD231" s="12"/>
      <c r="AE231" s="12"/>
      <c r="AF231" s="12"/>
      <c r="AG231" s="12"/>
      <c r="AH231" s="12"/>
    </row>
    <row r="232" spans="1:34" s="2" customFormat="1" ht="15" customHeight="1" x14ac:dyDescent="0.25">
      <c r="A232" s="4" t="s">
        <v>9</v>
      </c>
      <c r="B232" s="18">
        <v>643</v>
      </c>
      <c r="C232" s="9">
        <v>12904.000000000004</v>
      </c>
      <c r="D232" s="9">
        <v>6860.9999999999982</v>
      </c>
      <c r="E232" s="9">
        <v>2566.0000000000005</v>
      </c>
      <c r="F232" s="9">
        <v>586.00000000000011</v>
      </c>
      <c r="G232" s="9">
        <v>396.99999999999994</v>
      </c>
      <c r="H232" s="9" t="s">
        <v>100</v>
      </c>
      <c r="I232" s="9">
        <v>1.0000000000000002</v>
      </c>
      <c r="J232" s="10">
        <v>2492.9999999999991</v>
      </c>
      <c r="AA232" s="12"/>
      <c r="AB232" s="12"/>
      <c r="AC232" s="12"/>
      <c r="AD232" s="12"/>
      <c r="AE232" s="12"/>
      <c r="AF232" s="12"/>
      <c r="AG232" s="12"/>
      <c r="AH232" s="12"/>
    </row>
    <row r="233" spans="1:34" s="2" customFormat="1" ht="15" customHeight="1" x14ac:dyDescent="0.25">
      <c r="A233" s="4" t="s">
        <v>10</v>
      </c>
      <c r="B233" s="18">
        <v>31</v>
      </c>
      <c r="C233" s="9">
        <v>1531.9999999999995</v>
      </c>
      <c r="D233" s="9">
        <v>1088.0000000000002</v>
      </c>
      <c r="E233" s="9">
        <v>246.99999999999991</v>
      </c>
      <c r="F233" s="9">
        <v>54.000000000000007</v>
      </c>
      <c r="G233" s="9" t="s">
        <v>100</v>
      </c>
      <c r="H233" s="9" t="s">
        <v>100</v>
      </c>
      <c r="I233" s="9" t="s">
        <v>100</v>
      </c>
      <c r="J233" s="10">
        <v>142.99999999999994</v>
      </c>
      <c r="AA233" s="12"/>
      <c r="AB233" s="12"/>
      <c r="AC233" s="12"/>
      <c r="AD233" s="12"/>
      <c r="AE233" s="12"/>
      <c r="AF233" s="12"/>
      <c r="AG233" s="12"/>
      <c r="AH233" s="12"/>
    </row>
    <row r="234" spans="1:34" s="2" customFormat="1" ht="21" customHeight="1" x14ac:dyDescent="0.25">
      <c r="A234" s="6" t="s">
        <v>87</v>
      </c>
      <c r="B234" s="24">
        <v>173</v>
      </c>
      <c r="C234" s="7">
        <f t="shared" ref="C234" si="399">SUM(C235:C237)</f>
        <v>4848.0000000000027</v>
      </c>
      <c r="D234" s="7">
        <f t="shared" ref="D234" si="400">SUM(D235:D237)</f>
        <v>2403</v>
      </c>
      <c r="E234" s="7">
        <f t="shared" ref="E234" si="401">SUM(E235:E237)</f>
        <v>949.99999999999989</v>
      </c>
      <c r="F234" s="7">
        <f t="shared" ref="F234" si="402">SUM(F235:F237)</f>
        <v>159</v>
      </c>
      <c r="G234" s="7">
        <f t="shared" ref="G234" si="403">SUM(G235:G237)</f>
        <v>191.00000000000003</v>
      </c>
      <c r="H234" s="7">
        <f t="shared" ref="H234" si="404">SUM(H235:H237)</f>
        <v>244.00000000000003</v>
      </c>
      <c r="I234" s="7">
        <f t="shared" ref="I234" si="405">SUM(I235:I237)</f>
        <v>1.0000000000000002</v>
      </c>
      <c r="J234" s="8">
        <f t="shared" ref="J234" si="406">SUM(J235:J237)</f>
        <v>900</v>
      </c>
      <c r="AA234" s="12"/>
      <c r="AB234" s="12"/>
      <c r="AC234" s="12"/>
      <c r="AD234" s="12"/>
      <c r="AE234" s="12"/>
      <c r="AF234" s="12"/>
      <c r="AG234" s="12"/>
      <c r="AH234" s="12"/>
    </row>
    <row r="235" spans="1:34" s="2" customFormat="1" ht="15" customHeight="1" x14ac:dyDescent="0.25">
      <c r="A235" s="4" t="s">
        <v>8</v>
      </c>
      <c r="B235" s="18">
        <v>41</v>
      </c>
      <c r="C235" s="9">
        <v>591.00000000000011</v>
      </c>
      <c r="D235" s="9">
        <v>249</v>
      </c>
      <c r="E235" s="9" t="s">
        <v>100</v>
      </c>
      <c r="F235" s="9" t="s">
        <v>100</v>
      </c>
      <c r="G235" s="9" t="s">
        <v>100</v>
      </c>
      <c r="H235" s="9">
        <v>244.00000000000003</v>
      </c>
      <c r="I235" s="9" t="s">
        <v>100</v>
      </c>
      <c r="J235" s="10">
        <v>98</v>
      </c>
      <c r="AA235" s="12"/>
      <c r="AB235" s="12"/>
      <c r="AC235" s="12"/>
      <c r="AD235" s="12"/>
      <c r="AE235" s="12"/>
      <c r="AF235" s="12"/>
      <c r="AG235" s="12"/>
      <c r="AH235" s="12"/>
    </row>
    <row r="236" spans="1:34" s="2" customFormat="1" ht="15" customHeight="1" x14ac:dyDescent="0.25">
      <c r="A236" s="4" t="s">
        <v>9</v>
      </c>
      <c r="B236" s="18">
        <v>159</v>
      </c>
      <c r="C236" s="9">
        <v>3825.0000000000023</v>
      </c>
      <c r="D236" s="9">
        <v>1971.9999999999998</v>
      </c>
      <c r="E236" s="9">
        <v>762.99999999999989</v>
      </c>
      <c r="F236" s="9">
        <v>156</v>
      </c>
      <c r="G236" s="9">
        <v>190.00000000000003</v>
      </c>
      <c r="H236" s="9" t="s">
        <v>100</v>
      </c>
      <c r="I236" s="9">
        <v>1.0000000000000002</v>
      </c>
      <c r="J236" s="10">
        <v>743</v>
      </c>
      <c r="AA236" s="12"/>
      <c r="AB236" s="12"/>
      <c r="AC236" s="12"/>
      <c r="AD236" s="12"/>
      <c r="AE236" s="12"/>
      <c r="AF236" s="12"/>
      <c r="AG236" s="12"/>
      <c r="AH236" s="12"/>
    </row>
    <row r="237" spans="1:34" s="2" customFormat="1" ht="15" customHeight="1" x14ac:dyDescent="0.25">
      <c r="A237" s="4" t="s">
        <v>10</v>
      </c>
      <c r="B237" s="18">
        <v>9</v>
      </c>
      <c r="C237" s="9">
        <v>432</v>
      </c>
      <c r="D237" s="9">
        <v>181.99999999999994</v>
      </c>
      <c r="E237" s="9">
        <v>186.99999999999997</v>
      </c>
      <c r="F237" s="9">
        <v>3</v>
      </c>
      <c r="G237" s="9">
        <v>1.0000000000000002</v>
      </c>
      <c r="H237" s="9" t="s">
        <v>100</v>
      </c>
      <c r="I237" s="9" t="s">
        <v>100</v>
      </c>
      <c r="J237" s="10">
        <v>58.999999999999986</v>
      </c>
      <c r="AA237" s="12"/>
      <c r="AB237" s="12"/>
      <c r="AC237" s="12"/>
      <c r="AD237" s="12"/>
      <c r="AE237" s="12"/>
      <c r="AF237" s="12"/>
      <c r="AG237" s="12"/>
      <c r="AH237" s="12"/>
    </row>
    <row r="238" spans="1:34" s="2" customFormat="1" ht="21" customHeight="1" x14ac:dyDescent="0.25">
      <c r="A238" s="6" t="s">
        <v>88</v>
      </c>
      <c r="B238" s="24">
        <v>629</v>
      </c>
      <c r="C238" s="7">
        <f t="shared" ref="C238" si="407">SUM(C239:C241)</f>
        <v>26314.999999999993</v>
      </c>
      <c r="D238" s="7">
        <f t="shared" ref="D238" si="408">SUM(D239:D241)</f>
        <v>11457.999999999996</v>
      </c>
      <c r="E238" s="7">
        <f t="shared" ref="E238" si="409">SUM(E239:E241)</f>
        <v>3422.0000000000009</v>
      </c>
      <c r="F238" s="7">
        <f t="shared" ref="F238" si="410">SUM(F239:F241)</f>
        <v>649</v>
      </c>
      <c r="G238" s="7">
        <f t="shared" ref="G238" si="411">SUM(G239:G241)</f>
        <v>412.99999999999994</v>
      </c>
      <c r="H238" s="7">
        <f t="shared" ref="H238" si="412">SUM(H239:H241)</f>
        <v>4135.9999999999991</v>
      </c>
      <c r="I238" s="7">
        <f t="shared" ref="I238" si="413">SUM(I239:I241)</f>
        <v>7.0000000000000018</v>
      </c>
      <c r="J238" s="8">
        <f t="shared" ref="J238" si="414">SUM(J239:J241)</f>
        <v>6229.9999999999982</v>
      </c>
      <c r="AA238" s="12"/>
      <c r="AB238" s="12"/>
      <c r="AC238" s="12"/>
      <c r="AD238" s="12"/>
      <c r="AE238" s="12"/>
      <c r="AF238" s="12"/>
      <c r="AG238" s="12"/>
      <c r="AH238" s="12"/>
    </row>
    <row r="239" spans="1:34" s="2" customFormat="1" ht="15" customHeight="1" x14ac:dyDescent="0.25">
      <c r="A239" s="4" t="s">
        <v>8</v>
      </c>
      <c r="B239" s="18">
        <v>221</v>
      </c>
      <c r="C239" s="9">
        <v>8228.9999999999964</v>
      </c>
      <c r="D239" s="9">
        <v>1834.9999999999995</v>
      </c>
      <c r="E239" s="9" t="s">
        <v>100</v>
      </c>
      <c r="F239" s="9" t="s">
        <v>100</v>
      </c>
      <c r="G239" s="9" t="s">
        <v>100</v>
      </c>
      <c r="H239" s="9">
        <v>4135.9999999999991</v>
      </c>
      <c r="I239" s="9" t="s">
        <v>100</v>
      </c>
      <c r="J239" s="10">
        <v>2257.9999999999991</v>
      </c>
      <c r="AA239" s="12"/>
      <c r="AB239" s="12"/>
      <c r="AC239" s="12"/>
      <c r="AD239" s="12"/>
      <c r="AE239" s="12"/>
      <c r="AF239" s="12"/>
      <c r="AG239" s="12"/>
      <c r="AH239" s="12"/>
    </row>
    <row r="240" spans="1:34" s="2" customFormat="1" ht="15" customHeight="1" x14ac:dyDescent="0.25">
      <c r="A240" s="4" t="s">
        <v>9</v>
      </c>
      <c r="B240" s="18">
        <v>537</v>
      </c>
      <c r="C240" s="9">
        <v>15669.999999999996</v>
      </c>
      <c r="D240" s="9">
        <v>8093.9999999999973</v>
      </c>
      <c r="E240" s="9">
        <v>3087.0000000000009</v>
      </c>
      <c r="F240" s="9">
        <v>620</v>
      </c>
      <c r="G240" s="9">
        <v>326.99999999999994</v>
      </c>
      <c r="H240" s="9" t="s">
        <v>100</v>
      </c>
      <c r="I240" s="9">
        <v>7.0000000000000018</v>
      </c>
      <c r="J240" s="10">
        <v>3534.9999999999995</v>
      </c>
      <c r="AA240" s="12"/>
      <c r="AB240" s="12"/>
      <c r="AC240" s="12"/>
      <c r="AD240" s="12"/>
      <c r="AE240" s="12"/>
      <c r="AF240" s="12"/>
      <c r="AG240" s="12"/>
      <c r="AH240" s="12"/>
    </row>
    <row r="241" spans="1:34" s="2" customFormat="1" ht="15" customHeight="1" x14ac:dyDescent="0.25">
      <c r="A241" s="4" t="s">
        <v>10</v>
      </c>
      <c r="B241" s="18">
        <v>49</v>
      </c>
      <c r="C241" s="9">
        <v>2416.0000000000009</v>
      </c>
      <c r="D241" s="9">
        <v>1529</v>
      </c>
      <c r="E241" s="9">
        <v>335.00000000000006</v>
      </c>
      <c r="F241" s="9">
        <v>28.999999999999996</v>
      </c>
      <c r="G241" s="9">
        <v>85.999999999999986</v>
      </c>
      <c r="H241" s="9" t="s">
        <v>100</v>
      </c>
      <c r="I241" s="9" t="s">
        <v>100</v>
      </c>
      <c r="J241" s="10">
        <v>436.99999999999972</v>
      </c>
      <c r="AA241" s="12"/>
      <c r="AB241" s="12"/>
      <c r="AC241" s="12"/>
      <c r="AD241" s="12"/>
      <c r="AE241" s="12"/>
      <c r="AF241" s="12"/>
      <c r="AG241" s="12"/>
      <c r="AH241" s="12"/>
    </row>
    <row r="242" spans="1:34" s="2" customFormat="1" ht="21" customHeight="1" x14ac:dyDescent="0.25">
      <c r="A242" s="6" t="s">
        <v>89</v>
      </c>
      <c r="B242" s="24">
        <v>120</v>
      </c>
      <c r="C242" s="7">
        <f t="shared" ref="C242" si="415">SUM(C243:C245)</f>
        <v>1441.9999999999993</v>
      </c>
      <c r="D242" s="7">
        <f t="shared" ref="D242" si="416">SUM(D243:D245)</f>
        <v>689</v>
      </c>
      <c r="E242" s="7">
        <f t="shared" ref="E242" si="417">SUM(E243:E245)</f>
        <v>246.99999999999994</v>
      </c>
      <c r="F242" s="7">
        <f t="shared" ref="F242" si="418">SUM(F243:F245)</f>
        <v>57.000000000000014</v>
      </c>
      <c r="G242" s="7">
        <f t="shared" ref="G242" si="419">SUM(G243:G245)</f>
        <v>42</v>
      </c>
      <c r="H242" s="7">
        <f t="shared" ref="H242" si="420">SUM(H243:H245)</f>
        <v>83</v>
      </c>
      <c r="I242" s="7">
        <f t="shared" ref="I242" si="421">SUM(I243:I245)</f>
        <v>1.0000000000000002</v>
      </c>
      <c r="J242" s="8">
        <f t="shared" ref="J242" si="422">SUM(J243:J245)</f>
        <v>322.99999999999989</v>
      </c>
      <c r="AA242" s="12"/>
      <c r="AB242" s="12"/>
      <c r="AC242" s="12"/>
      <c r="AD242" s="12"/>
      <c r="AE242" s="12"/>
      <c r="AF242" s="12"/>
      <c r="AG242" s="12"/>
      <c r="AH242" s="12"/>
    </row>
    <row r="243" spans="1:34" s="2" customFormat="1" ht="15" customHeight="1" x14ac:dyDescent="0.25">
      <c r="A243" s="4" t="s">
        <v>8</v>
      </c>
      <c r="B243" s="18">
        <v>29</v>
      </c>
      <c r="C243" s="9">
        <v>232.99999999999994</v>
      </c>
      <c r="D243" s="9">
        <v>47</v>
      </c>
      <c r="E243" s="9" t="s">
        <v>100</v>
      </c>
      <c r="F243" s="9" t="s">
        <v>100</v>
      </c>
      <c r="G243" s="9" t="s">
        <v>100</v>
      </c>
      <c r="H243" s="9">
        <v>83</v>
      </c>
      <c r="I243" s="9" t="s">
        <v>100</v>
      </c>
      <c r="J243" s="10">
        <v>102.99999999999996</v>
      </c>
      <c r="AA243" s="12"/>
      <c r="AB243" s="12"/>
      <c r="AC243" s="12"/>
      <c r="AD243" s="12"/>
      <c r="AE243" s="12"/>
      <c r="AF243" s="12"/>
      <c r="AG243" s="12"/>
      <c r="AH243" s="12"/>
    </row>
    <row r="244" spans="1:34" s="2" customFormat="1" ht="15" customHeight="1" x14ac:dyDescent="0.25">
      <c r="A244" s="4" t="s">
        <v>9</v>
      </c>
      <c r="B244" s="18">
        <v>107</v>
      </c>
      <c r="C244" s="9">
        <v>1181.9999999999993</v>
      </c>
      <c r="D244" s="9">
        <v>628</v>
      </c>
      <c r="E244" s="9">
        <v>236.99999999999994</v>
      </c>
      <c r="F244" s="9">
        <v>55.000000000000014</v>
      </c>
      <c r="G244" s="9">
        <v>42</v>
      </c>
      <c r="H244" s="9" t="s">
        <v>100</v>
      </c>
      <c r="I244" s="9">
        <v>1.0000000000000002</v>
      </c>
      <c r="J244" s="10">
        <v>218.99999999999994</v>
      </c>
      <c r="AA244" s="12"/>
      <c r="AB244" s="12"/>
      <c r="AC244" s="12"/>
      <c r="AD244" s="12"/>
      <c r="AE244" s="12"/>
      <c r="AF244" s="12"/>
      <c r="AG244" s="12"/>
      <c r="AH244" s="12"/>
    </row>
    <row r="245" spans="1:34" s="2" customFormat="1" ht="15" customHeight="1" x14ac:dyDescent="0.25">
      <c r="A245" s="5" t="s">
        <v>10</v>
      </c>
      <c r="B245" s="18">
        <v>9</v>
      </c>
      <c r="C245" s="9">
        <v>27.000000000000007</v>
      </c>
      <c r="D245" s="9">
        <v>14.000000000000002</v>
      </c>
      <c r="E245" s="9">
        <v>10</v>
      </c>
      <c r="F245" s="9">
        <v>2</v>
      </c>
      <c r="G245" s="9" t="s">
        <v>100</v>
      </c>
      <c r="H245" s="9" t="s">
        <v>100</v>
      </c>
      <c r="I245" s="9" t="s">
        <v>100</v>
      </c>
      <c r="J245" s="10">
        <v>1.0000000000000004</v>
      </c>
      <c r="AA245" s="12"/>
      <c r="AB245" s="12"/>
      <c r="AC245" s="12"/>
      <c r="AD245" s="12"/>
      <c r="AE245" s="12"/>
      <c r="AF245" s="12"/>
      <c r="AG245" s="12"/>
      <c r="AH245" s="12"/>
    </row>
    <row r="246" spans="1:34" ht="21" customHeight="1" x14ac:dyDescent="0.25">
      <c r="A246" s="3" t="s">
        <v>94</v>
      </c>
      <c r="B246" s="17">
        <f t="shared" ref="B246:J246" si="423">+B247+B251+B255+B259+B263+B267+B271+B275+B279+B283+B287+B291</f>
        <v>6240</v>
      </c>
      <c r="C246" s="7">
        <f t="shared" si="423"/>
        <v>214721.99999999997</v>
      </c>
      <c r="D246" s="7">
        <f t="shared" si="423"/>
        <v>92618</v>
      </c>
      <c r="E246" s="7">
        <f t="shared" si="423"/>
        <v>35349</v>
      </c>
      <c r="F246" s="7">
        <f t="shared" si="423"/>
        <v>5249</v>
      </c>
      <c r="G246" s="7">
        <f t="shared" si="423"/>
        <v>3212</v>
      </c>
      <c r="H246" s="7">
        <f t="shared" si="423"/>
        <v>36655</v>
      </c>
      <c r="I246" s="7">
        <f>++I251+I267+I271+I279</f>
        <v>30</v>
      </c>
      <c r="J246" s="8">
        <f t="shared" si="423"/>
        <v>41609</v>
      </c>
      <c r="AA246" s="12"/>
      <c r="AB246" s="12"/>
      <c r="AC246" s="12"/>
      <c r="AD246" s="12"/>
      <c r="AE246" s="12"/>
      <c r="AF246" s="12"/>
      <c r="AG246" s="12"/>
      <c r="AH246" s="12"/>
    </row>
    <row r="247" spans="1:34" ht="21" customHeight="1" x14ac:dyDescent="0.25">
      <c r="A247" s="6" t="s">
        <v>64</v>
      </c>
      <c r="B247" s="24">
        <v>267</v>
      </c>
      <c r="C247" s="7">
        <f t="shared" ref="C247" si="424">SUM(C248:C250)</f>
        <v>7339.9999999999991</v>
      </c>
      <c r="D247" s="7">
        <f t="shared" ref="D247" si="425">SUM(D248:D250)</f>
        <v>3196</v>
      </c>
      <c r="E247" s="7">
        <f t="shared" ref="E247" si="426">SUM(E248:E250)</f>
        <v>1147.0000000000002</v>
      </c>
      <c r="F247" s="7">
        <f t="shared" ref="F247" si="427">SUM(F248:F250)</f>
        <v>188</v>
      </c>
      <c r="G247" s="7">
        <f t="shared" ref="G247" si="428">SUM(G248:G250)</f>
        <v>106</v>
      </c>
      <c r="H247" s="7">
        <f t="shared" ref="H247" si="429">SUM(H248:H250)</f>
        <v>1171</v>
      </c>
      <c r="I247" s="7" t="s">
        <v>100</v>
      </c>
      <c r="J247" s="8">
        <f t="shared" ref="J247" si="430">SUM(J248:J250)</f>
        <v>1532</v>
      </c>
      <c r="AA247" s="12"/>
      <c r="AB247" s="12"/>
      <c r="AC247" s="12"/>
      <c r="AD247" s="12"/>
      <c r="AE247" s="12"/>
      <c r="AF247" s="12"/>
      <c r="AG247" s="12"/>
      <c r="AH247" s="12"/>
    </row>
    <row r="248" spans="1:34" ht="15" customHeight="1" x14ac:dyDescent="0.25">
      <c r="A248" s="4" t="s">
        <v>8</v>
      </c>
      <c r="B248" s="18">
        <v>96</v>
      </c>
      <c r="C248" s="9">
        <v>1574</v>
      </c>
      <c r="D248" s="9">
        <v>86.999999999999972</v>
      </c>
      <c r="E248" s="9" t="s">
        <v>100</v>
      </c>
      <c r="F248" s="9" t="s">
        <v>100</v>
      </c>
      <c r="G248" s="9" t="s">
        <v>100</v>
      </c>
      <c r="H248" s="9">
        <v>1171</v>
      </c>
      <c r="I248" s="9" t="s">
        <v>100</v>
      </c>
      <c r="J248" s="10">
        <v>316</v>
      </c>
      <c r="AA248" s="12"/>
      <c r="AB248" s="12"/>
      <c r="AC248" s="12"/>
      <c r="AD248" s="12"/>
      <c r="AE248" s="12"/>
      <c r="AF248" s="12"/>
      <c r="AG248" s="12"/>
      <c r="AH248" s="12"/>
    </row>
    <row r="249" spans="1:34" ht="15" customHeight="1" x14ac:dyDescent="0.25">
      <c r="A249" s="4" t="s">
        <v>9</v>
      </c>
      <c r="B249" s="18">
        <v>215</v>
      </c>
      <c r="C249" s="9">
        <v>4686.9999999999991</v>
      </c>
      <c r="D249" s="9">
        <v>2372</v>
      </c>
      <c r="E249" s="9">
        <v>942.00000000000023</v>
      </c>
      <c r="F249" s="9">
        <v>169</v>
      </c>
      <c r="G249" s="9">
        <v>105</v>
      </c>
      <c r="H249" s="9" t="s">
        <v>100</v>
      </c>
      <c r="I249" s="9" t="s">
        <v>100</v>
      </c>
      <c r="J249" s="10">
        <v>1099</v>
      </c>
      <c r="AA249" s="12"/>
      <c r="AB249" s="12"/>
      <c r="AC249" s="12"/>
      <c r="AD249" s="12"/>
      <c r="AE249" s="12"/>
      <c r="AF249" s="12"/>
      <c r="AG249" s="12"/>
      <c r="AH249" s="12"/>
    </row>
    <row r="250" spans="1:34" ht="15" customHeight="1" x14ac:dyDescent="0.25">
      <c r="A250" s="4" t="s">
        <v>10</v>
      </c>
      <c r="B250" s="18">
        <v>26</v>
      </c>
      <c r="C250" s="9">
        <v>1079.0000000000002</v>
      </c>
      <c r="D250" s="9">
        <v>737</v>
      </c>
      <c r="E250" s="9">
        <v>205</v>
      </c>
      <c r="F250" s="9">
        <v>18.999999999999996</v>
      </c>
      <c r="G250" s="9">
        <v>1.0000000000000002</v>
      </c>
      <c r="H250" s="9" t="s">
        <v>100</v>
      </c>
      <c r="I250" s="9" t="s">
        <v>100</v>
      </c>
      <c r="J250" s="10">
        <v>117</v>
      </c>
      <c r="AA250" s="12"/>
      <c r="AB250" s="12"/>
      <c r="AC250" s="12"/>
      <c r="AD250" s="12"/>
      <c r="AE250" s="12"/>
      <c r="AF250" s="12"/>
      <c r="AG250" s="12"/>
      <c r="AH250" s="12"/>
    </row>
    <row r="251" spans="1:34" ht="21" customHeight="1" x14ac:dyDescent="0.25">
      <c r="A251" s="6" t="s">
        <v>65</v>
      </c>
      <c r="B251" s="24">
        <v>524</v>
      </c>
      <c r="C251" s="7">
        <f t="shared" ref="C251" si="431">SUM(C252:C254)</f>
        <v>9826.9999999999927</v>
      </c>
      <c r="D251" s="7">
        <f t="shared" ref="D251" si="432">SUM(D252:D254)</f>
        <v>4692</v>
      </c>
      <c r="E251" s="7">
        <f t="shared" ref="E251" si="433">SUM(E252:E254)</f>
        <v>1828</v>
      </c>
      <c r="F251" s="7">
        <f t="shared" ref="F251" si="434">SUM(F252:F254)</f>
        <v>320.99999999999994</v>
      </c>
      <c r="G251" s="7">
        <f t="shared" ref="G251" si="435">SUM(G252:G254)</f>
        <v>143</v>
      </c>
      <c r="H251" s="7">
        <f t="shared" ref="H251" si="436">SUM(H252:H254)</f>
        <v>1100.9999999999998</v>
      </c>
      <c r="I251" s="7">
        <f t="shared" ref="I251" si="437">SUM(I252:I254)</f>
        <v>7.0000000000000018</v>
      </c>
      <c r="J251" s="8">
        <f t="shared" ref="J251" si="438">SUM(J252:J254)</f>
        <v>1735.0000000000005</v>
      </c>
      <c r="AA251" s="12"/>
      <c r="AB251" s="12"/>
      <c r="AC251" s="12"/>
      <c r="AD251" s="12"/>
      <c r="AE251" s="12"/>
      <c r="AF251" s="12"/>
      <c r="AG251" s="12"/>
      <c r="AH251" s="12"/>
    </row>
    <row r="252" spans="1:34" ht="15" customHeight="1" x14ac:dyDescent="0.25">
      <c r="A252" s="4" t="s">
        <v>8</v>
      </c>
      <c r="B252" s="18">
        <v>116</v>
      </c>
      <c r="C252" s="9">
        <v>1351</v>
      </c>
      <c r="D252" s="9">
        <v>53.000000000000028</v>
      </c>
      <c r="E252" s="9" t="s">
        <v>100</v>
      </c>
      <c r="F252" s="9" t="s">
        <v>100</v>
      </c>
      <c r="G252" s="9" t="s">
        <v>100</v>
      </c>
      <c r="H252" s="9">
        <v>1100.9999999999998</v>
      </c>
      <c r="I252" s="9" t="s">
        <v>100</v>
      </c>
      <c r="J252" s="10">
        <v>197.00000000000014</v>
      </c>
      <c r="AA252" s="12"/>
      <c r="AB252" s="12"/>
      <c r="AC252" s="12"/>
      <c r="AD252" s="12"/>
      <c r="AE252" s="12"/>
      <c r="AF252" s="12"/>
      <c r="AG252" s="12"/>
      <c r="AH252" s="12"/>
    </row>
    <row r="253" spans="1:34" ht="15" customHeight="1" x14ac:dyDescent="0.25">
      <c r="A253" s="4" t="s">
        <v>9</v>
      </c>
      <c r="B253" s="18">
        <v>488</v>
      </c>
      <c r="C253" s="9">
        <v>7883.9999999999927</v>
      </c>
      <c r="D253" s="9">
        <v>4268</v>
      </c>
      <c r="E253" s="9">
        <v>1740</v>
      </c>
      <c r="F253" s="9">
        <v>314.99999999999994</v>
      </c>
      <c r="G253" s="9">
        <v>143</v>
      </c>
      <c r="H253" s="9" t="s">
        <v>100</v>
      </c>
      <c r="I253" s="9">
        <v>7.0000000000000018</v>
      </c>
      <c r="J253" s="10">
        <v>1411.0000000000002</v>
      </c>
      <c r="AA253" s="12"/>
      <c r="AB253" s="12"/>
      <c r="AC253" s="12"/>
      <c r="AD253" s="12"/>
      <c r="AE253" s="12"/>
      <c r="AF253" s="12"/>
      <c r="AG253" s="12"/>
      <c r="AH253" s="12"/>
    </row>
    <row r="254" spans="1:34" ht="15" customHeight="1" x14ac:dyDescent="0.25">
      <c r="A254" s="4" t="s">
        <v>10</v>
      </c>
      <c r="B254" s="18">
        <v>19</v>
      </c>
      <c r="C254" s="9">
        <v>592.00000000000057</v>
      </c>
      <c r="D254" s="9">
        <v>371</v>
      </c>
      <c r="E254" s="9">
        <v>88</v>
      </c>
      <c r="F254" s="9">
        <v>6</v>
      </c>
      <c r="G254" s="9" t="s">
        <v>100</v>
      </c>
      <c r="H254" s="9" t="s">
        <v>100</v>
      </c>
      <c r="I254" s="9" t="s">
        <v>100</v>
      </c>
      <c r="J254" s="10">
        <v>126.99999999999997</v>
      </c>
      <c r="AA254" s="12"/>
      <c r="AB254" s="12"/>
      <c r="AC254" s="12"/>
      <c r="AD254" s="12"/>
      <c r="AE254" s="12"/>
      <c r="AF254" s="12"/>
      <c r="AG254" s="12"/>
      <c r="AH254" s="12"/>
    </row>
    <row r="255" spans="1:34" ht="21" customHeight="1" x14ac:dyDescent="0.25">
      <c r="A255" s="6" t="s">
        <v>66</v>
      </c>
      <c r="B255" s="24">
        <v>331</v>
      </c>
      <c r="C255" s="7">
        <f t="shared" ref="C255" si="439">SUM(C256:C258)</f>
        <v>4442.0000000000009</v>
      </c>
      <c r="D255" s="7">
        <f t="shared" ref="D255" si="440">SUM(D256:D258)</f>
        <v>2098</v>
      </c>
      <c r="E255" s="7">
        <f t="shared" ref="E255" si="441">SUM(E256:E258)</f>
        <v>798</v>
      </c>
      <c r="F255" s="7">
        <f t="shared" ref="F255" si="442">SUM(F256:F258)</f>
        <v>148.99999999999997</v>
      </c>
      <c r="G255" s="7">
        <f t="shared" ref="G255" si="443">SUM(G256:G258)</f>
        <v>84.000000000000028</v>
      </c>
      <c r="H255" s="7">
        <f t="shared" ref="H255" si="444">SUM(H256:H258)</f>
        <v>218.00000000000006</v>
      </c>
      <c r="I255" s="7" t="s">
        <v>100</v>
      </c>
      <c r="J255" s="8">
        <f t="shared" ref="J255" si="445">SUM(J256:J258)</f>
        <v>1095</v>
      </c>
      <c r="AA255" s="12"/>
      <c r="AB255" s="12"/>
      <c r="AC255" s="12"/>
      <c r="AD255" s="12"/>
      <c r="AE255" s="12"/>
      <c r="AF255" s="12"/>
      <c r="AG255" s="12"/>
      <c r="AH255" s="12"/>
    </row>
    <row r="256" spans="1:34" ht="15" customHeight="1" x14ac:dyDescent="0.25">
      <c r="A256" s="4" t="s">
        <v>8</v>
      </c>
      <c r="B256" s="18">
        <v>41</v>
      </c>
      <c r="C256" s="9">
        <v>704.99999999999989</v>
      </c>
      <c r="D256" s="9">
        <v>268.99999999999994</v>
      </c>
      <c r="E256" s="9" t="s">
        <v>100</v>
      </c>
      <c r="F256" s="9" t="s">
        <v>100</v>
      </c>
      <c r="G256" s="9" t="s">
        <v>100</v>
      </c>
      <c r="H256" s="9">
        <v>218.00000000000006</v>
      </c>
      <c r="I256" s="9" t="s">
        <v>100</v>
      </c>
      <c r="J256" s="10">
        <v>218.00000000000003</v>
      </c>
      <c r="AA256" s="12"/>
      <c r="AB256" s="12"/>
      <c r="AC256" s="12"/>
      <c r="AD256" s="12"/>
      <c r="AE256" s="12"/>
      <c r="AF256" s="12"/>
      <c r="AG256" s="12"/>
      <c r="AH256" s="12"/>
    </row>
    <row r="257" spans="1:34" ht="15" customHeight="1" x14ac:dyDescent="0.25">
      <c r="A257" s="4" t="s">
        <v>9</v>
      </c>
      <c r="B257" s="18">
        <v>314</v>
      </c>
      <c r="C257" s="9">
        <v>3636.0000000000009</v>
      </c>
      <c r="D257" s="9">
        <v>1741</v>
      </c>
      <c r="E257" s="9">
        <v>790</v>
      </c>
      <c r="F257" s="9">
        <v>148.99999999999997</v>
      </c>
      <c r="G257" s="9">
        <v>84.000000000000028</v>
      </c>
      <c r="H257" s="9" t="s">
        <v>100</v>
      </c>
      <c r="I257" s="9" t="s">
        <v>100</v>
      </c>
      <c r="J257" s="10">
        <v>872</v>
      </c>
      <c r="AA257" s="12"/>
      <c r="AB257" s="12"/>
      <c r="AC257" s="12"/>
      <c r="AD257" s="12"/>
      <c r="AE257" s="12"/>
      <c r="AF257" s="12"/>
      <c r="AG257" s="12"/>
      <c r="AH257" s="12"/>
    </row>
    <row r="258" spans="1:34" ht="15" customHeight="1" x14ac:dyDescent="0.25">
      <c r="A258" s="4" t="s">
        <v>10</v>
      </c>
      <c r="B258" s="18">
        <v>6</v>
      </c>
      <c r="C258" s="9">
        <v>100.99999999999993</v>
      </c>
      <c r="D258" s="9">
        <v>88</v>
      </c>
      <c r="E258" s="9">
        <v>8</v>
      </c>
      <c r="F258" s="9" t="s">
        <v>100</v>
      </c>
      <c r="G258" s="9" t="s">
        <v>100</v>
      </c>
      <c r="H258" s="9" t="s">
        <v>100</v>
      </c>
      <c r="I258" s="9" t="s">
        <v>100</v>
      </c>
      <c r="J258" s="10">
        <v>5</v>
      </c>
      <c r="AA258" s="12"/>
      <c r="AB258" s="12"/>
      <c r="AC258" s="12"/>
      <c r="AD258" s="12"/>
      <c r="AE258" s="12"/>
      <c r="AF258" s="12"/>
      <c r="AG258" s="12"/>
      <c r="AH258" s="12"/>
    </row>
    <row r="259" spans="1:34" ht="21" customHeight="1" x14ac:dyDescent="0.25">
      <c r="A259" s="6" t="s">
        <v>67</v>
      </c>
      <c r="B259" s="24">
        <v>411</v>
      </c>
      <c r="C259" s="7">
        <f t="shared" ref="C259" si="446">SUM(C260:C262)</f>
        <v>13373.000000000002</v>
      </c>
      <c r="D259" s="7">
        <f t="shared" ref="D259" si="447">SUM(D260:D262)</f>
        <v>6259</v>
      </c>
      <c r="E259" s="7">
        <f t="shared" ref="E259" si="448">SUM(E260:E262)</f>
        <v>2441</v>
      </c>
      <c r="F259" s="7">
        <f t="shared" ref="F259" si="449">SUM(F260:F262)</f>
        <v>358.00000000000006</v>
      </c>
      <c r="G259" s="7">
        <f t="shared" ref="G259" si="450">SUM(G260:G262)</f>
        <v>231.00000000000003</v>
      </c>
      <c r="H259" s="7">
        <f t="shared" ref="H259" si="451">SUM(H260:H262)</f>
        <v>1498.0000000000002</v>
      </c>
      <c r="I259" s="7" t="s">
        <v>100</v>
      </c>
      <c r="J259" s="8">
        <f t="shared" ref="J259" si="452">SUM(J260:J262)</f>
        <v>2586</v>
      </c>
      <c r="AA259" s="12"/>
      <c r="AB259" s="12"/>
      <c r="AC259" s="12"/>
      <c r="AD259" s="12"/>
      <c r="AE259" s="12"/>
      <c r="AF259" s="12"/>
      <c r="AG259" s="12"/>
      <c r="AH259" s="12"/>
    </row>
    <row r="260" spans="1:34" ht="15" customHeight="1" x14ac:dyDescent="0.25">
      <c r="A260" s="4" t="s">
        <v>8</v>
      </c>
      <c r="B260" s="18">
        <v>113</v>
      </c>
      <c r="C260" s="9">
        <v>1889.0000000000002</v>
      </c>
      <c r="D260" s="9">
        <v>69.999999999999972</v>
      </c>
      <c r="E260" s="9" t="s">
        <v>100</v>
      </c>
      <c r="F260" s="9" t="s">
        <v>100</v>
      </c>
      <c r="G260" s="9" t="s">
        <v>100</v>
      </c>
      <c r="H260" s="9">
        <v>1498.0000000000002</v>
      </c>
      <c r="I260" s="9" t="s">
        <v>100</v>
      </c>
      <c r="J260" s="10">
        <v>321</v>
      </c>
      <c r="AA260" s="12"/>
      <c r="AB260" s="12"/>
      <c r="AC260" s="12"/>
      <c r="AD260" s="12"/>
      <c r="AE260" s="12"/>
      <c r="AF260" s="12"/>
      <c r="AG260" s="12"/>
      <c r="AH260" s="12"/>
    </row>
    <row r="261" spans="1:34" ht="15" customHeight="1" x14ac:dyDescent="0.25">
      <c r="A261" s="4" t="s">
        <v>9</v>
      </c>
      <c r="B261" s="18">
        <v>362</v>
      </c>
      <c r="C261" s="9">
        <v>9096.0000000000018</v>
      </c>
      <c r="D261" s="9">
        <v>4806</v>
      </c>
      <c r="E261" s="9">
        <v>1992.0000000000002</v>
      </c>
      <c r="F261" s="9">
        <v>331.00000000000006</v>
      </c>
      <c r="G261" s="9">
        <v>190.00000000000003</v>
      </c>
      <c r="H261" s="9" t="s">
        <v>100</v>
      </c>
      <c r="I261" s="9" t="s">
        <v>100</v>
      </c>
      <c r="J261" s="10">
        <v>1777.0000000000002</v>
      </c>
      <c r="AA261" s="12"/>
      <c r="AB261" s="12"/>
      <c r="AC261" s="12"/>
      <c r="AD261" s="12"/>
      <c r="AE261" s="12"/>
      <c r="AF261" s="12"/>
      <c r="AG261" s="12"/>
      <c r="AH261" s="12"/>
    </row>
    <row r="262" spans="1:34" ht="15" customHeight="1" x14ac:dyDescent="0.25">
      <c r="A262" s="4" t="s">
        <v>10</v>
      </c>
      <c r="B262" s="18">
        <v>16</v>
      </c>
      <c r="C262" s="9">
        <v>2388</v>
      </c>
      <c r="D262" s="9">
        <v>1383</v>
      </c>
      <c r="E262" s="9">
        <v>449</v>
      </c>
      <c r="F262" s="9">
        <v>27.000000000000004</v>
      </c>
      <c r="G262" s="9">
        <v>41</v>
      </c>
      <c r="H262" s="9" t="s">
        <v>100</v>
      </c>
      <c r="I262" s="9" t="s">
        <v>100</v>
      </c>
      <c r="J262" s="10">
        <v>488.00000000000006</v>
      </c>
      <c r="AA262" s="12"/>
      <c r="AB262" s="12"/>
      <c r="AC262" s="12"/>
      <c r="AD262" s="12"/>
      <c r="AE262" s="12"/>
      <c r="AF262" s="12"/>
      <c r="AG262" s="12"/>
      <c r="AH262" s="12"/>
    </row>
    <row r="263" spans="1:34" ht="21" customHeight="1" x14ac:dyDescent="0.25">
      <c r="A263" s="6" t="s">
        <v>68</v>
      </c>
      <c r="B263" s="24">
        <v>693</v>
      </c>
      <c r="C263" s="7">
        <f t="shared" ref="C263" si="453">SUM(C264:C266)</f>
        <v>22767.999999999996</v>
      </c>
      <c r="D263" s="7">
        <f t="shared" ref="D263" si="454">SUM(D264:D266)</f>
        <v>9655.0000000000018</v>
      </c>
      <c r="E263" s="7">
        <f t="shared" ref="E263" si="455">SUM(E264:E266)</f>
        <v>4002</v>
      </c>
      <c r="F263" s="7">
        <f t="shared" ref="F263" si="456">SUM(F264:F266)</f>
        <v>732</v>
      </c>
      <c r="G263" s="7">
        <f t="shared" ref="G263" si="457">SUM(G264:G266)</f>
        <v>368.00000000000011</v>
      </c>
      <c r="H263" s="7">
        <f t="shared" ref="H263" si="458">SUM(H264:H266)</f>
        <v>3190</v>
      </c>
      <c r="I263" s="7" t="s">
        <v>100</v>
      </c>
      <c r="J263" s="8">
        <f t="shared" ref="J263" si="459">SUM(J264:J266)</f>
        <v>4821.0000000000009</v>
      </c>
      <c r="AA263" s="12"/>
      <c r="AB263" s="12"/>
      <c r="AC263" s="12"/>
      <c r="AD263" s="12"/>
      <c r="AE263" s="12"/>
      <c r="AF263" s="12"/>
      <c r="AG263" s="12"/>
      <c r="AH263" s="12"/>
    </row>
    <row r="264" spans="1:34" ht="15" customHeight="1" x14ac:dyDescent="0.25">
      <c r="A264" s="4" t="s">
        <v>8</v>
      </c>
      <c r="B264" s="18">
        <v>144</v>
      </c>
      <c r="C264" s="9">
        <v>3971</v>
      </c>
      <c r="D264" s="9">
        <v>153</v>
      </c>
      <c r="E264" s="9" t="s">
        <v>100</v>
      </c>
      <c r="F264" s="9" t="s">
        <v>100</v>
      </c>
      <c r="G264" s="9" t="s">
        <v>100</v>
      </c>
      <c r="H264" s="9">
        <v>3190</v>
      </c>
      <c r="I264" s="9" t="s">
        <v>100</v>
      </c>
      <c r="J264" s="10">
        <v>628.00000000000011</v>
      </c>
      <c r="AA264" s="12"/>
      <c r="AB264" s="12"/>
      <c r="AC264" s="12"/>
      <c r="AD264" s="12"/>
      <c r="AE264" s="12"/>
      <c r="AF264" s="12"/>
      <c r="AG264" s="12"/>
      <c r="AH264" s="12"/>
    </row>
    <row r="265" spans="1:34" ht="15" customHeight="1" x14ac:dyDescent="0.25">
      <c r="A265" s="4" t="s">
        <v>9</v>
      </c>
      <c r="B265" s="18">
        <v>655</v>
      </c>
      <c r="C265" s="9">
        <v>18765.999999999996</v>
      </c>
      <c r="D265" s="9">
        <v>9477.0000000000018</v>
      </c>
      <c r="E265" s="9">
        <v>3997</v>
      </c>
      <c r="F265" s="9">
        <v>731</v>
      </c>
      <c r="G265" s="9">
        <v>368.00000000000011</v>
      </c>
      <c r="H265" s="9" t="s">
        <v>100</v>
      </c>
      <c r="I265" s="9" t="s">
        <v>100</v>
      </c>
      <c r="J265" s="10">
        <v>4193.0000000000009</v>
      </c>
      <c r="AA265" s="12"/>
      <c r="AB265" s="12"/>
      <c r="AC265" s="12"/>
      <c r="AD265" s="12"/>
      <c r="AE265" s="12"/>
      <c r="AF265" s="12"/>
      <c r="AG265" s="12"/>
      <c r="AH265" s="12"/>
    </row>
    <row r="266" spans="1:34" ht="15" customHeight="1" x14ac:dyDescent="0.25">
      <c r="A266" s="4" t="s">
        <v>10</v>
      </c>
      <c r="B266" s="18">
        <v>7</v>
      </c>
      <c r="C266" s="9">
        <v>31.000000000000014</v>
      </c>
      <c r="D266" s="9">
        <v>24.999999999999996</v>
      </c>
      <c r="E266" s="9">
        <v>5</v>
      </c>
      <c r="F266" s="9">
        <v>1.0000000000000002</v>
      </c>
      <c r="G266" s="9" t="s">
        <v>100</v>
      </c>
      <c r="H266" s="9" t="s">
        <v>100</v>
      </c>
      <c r="I266" s="9" t="s">
        <v>100</v>
      </c>
      <c r="J266" s="10" t="s">
        <v>100</v>
      </c>
      <c r="AA266" s="12"/>
      <c r="AB266" s="12"/>
      <c r="AC266" s="12"/>
      <c r="AD266" s="12"/>
      <c r="AE266" s="12"/>
      <c r="AF266" s="12"/>
      <c r="AG266" s="12"/>
      <c r="AH266" s="12"/>
    </row>
    <row r="267" spans="1:34" ht="21" customHeight="1" x14ac:dyDescent="0.25">
      <c r="A267" s="6" t="s">
        <v>69</v>
      </c>
      <c r="B267" s="24">
        <v>295</v>
      </c>
      <c r="C267" s="7">
        <f t="shared" ref="C267" si="460">SUM(C268:C270)</f>
        <v>11213.999999999998</v>
      </c>
      <c r="D267" s="7">
        <f t="shared" ref="D267" si="461">SUM(D268:D270)</f>
        <v>5077</v>
      </c>
      <c r="E267" s="7">
        <f t="shared" ref="E267" si="462">SUM(E268:E270)</f>
        <v>2088.0000000000005</v>
      </c>
      <c r="F267" s="7">
        <f t="shared" ref="F267" si="463">SUM(F268:F270)</f>
        <v>255.00000000000003</v>
      </c>
      <c r="G267" s="7">
        <f t="shared" ref="G267" si="464">SUM(G268:G270)</f>
        <v>239.99999999999994</v>
      </c>
      <c r="H267" s="7">
        <f t="shared" ref="H267" si="465">SUM(H268:H270)</f>
        <v>1329</v>
      </c>
      <c r="I267" s="7">
        <f t="shared" ref="I267" si="466">SUM(I268:I270)</f>
        <v>1</v>
      </c>
      <c r="J267" s="8">
        <f t="shared" ref="J267" si="467">SUM(J268:J270)</f>
        <v>2224</v>
      </c>
      <c r="AA267" s="12"/>
      <c r="AB267" s="12"/>
      <c r="AC267" s="12"/>
      <c r="AD267" s="12"/>
      <c r="AE267" s="12"/>
      <c r="AF267" s="12"/>
      <c r="AG267" s="12"/>
      <c r="AH267" s="12"/>
    </row>
    <row r="268" spans="1:34" ht="15" customHeight="1" x14ac:dyDescent="0.25">
      <c r="A268" s="4" t="s">
        <v>8</v>
      </c>
      <c r="B268" s="18">
        <v>86</v>
      </c>
      <c r="C268" s="9">
        <v>1624</v>
      </c>
      <c r="D268" s="9">
        <v>191.99999999999997</v>
      </c>
      <c r="E268" s="9" t="s">
        <v>100</v>
      </c>
      <c r="F268" s="9" t="s">
        <v>100</v>
      </c>
      <c r="G268" s="9" t="s">
        <v>100</v>
      </c>
      <c r="H268" s="9">
        <v>1329</v>
      </c>
      <c r="I268" s="9" t="s">
        <v>100</v>
      </c>
      <c r="J268" s="10">
        <v>103</v>
      </c>
      <c r="AA268" s="12"/>
      <c r="AB268" s="12"/>
      <c r="AC268" s="12"/>
      <c r="AD268" s="12"/>
      <c r="AE268" s="12"/>
      <c r="AF268" s="12"/>
      <c r="AG268" s="12"/>
      <c r="AH268" s="12"/>
    </row>
    <row r="269" spans="1:34" ht="15" customHeight="1" x14ac:dyDescent="0.25">
      <c r="A269" s="4" t="s">
        <v>9</v>
      </c>
      <c r="B269" s="18">
        <v>216</v>
      </c>
      <c r="C269" s="9">
        <v>6030.9999999999991</v>
      </c>
      <c r="D269" s="9">
        <v>2891</v>
      </c>
      <c r="E269" s="9">
        <v>1470.0000000000002</v>
      </c>
      <c r="F269" s="9">
        <v>197.00000000000003</v>
      </c>
      <c r="G269" s="9">
        <v>165.99999999999997</v>
      </c>
      <c r="H269" s="9" t="s">
        <v>100</v>
      </c>
      <c r="I269" s="9">
        <v>1</v>
      </c>
      <c r="J269" s="10">
        <v>1306.0000000000002</v>
      </c>
      <c r="AA269" s="12"/>
      <c r="AB269" s="12"/>
      <c r="AC269" s="12"/>
      <c r="AD269" s="12"/>
      <c r="AE269" s="12"/>
      <c r="AF269" s="12"/>
      <c r="AG269" s="12"/>
      <c r="AH269" s="12"/>
    </row>
    <row r="270" spans="1:34" ht="15" customHeight="1" x14ac:dyDescent="0.25">
      <c r="A270" s="4" t="s">
        <v>10</v>
      </c>
      <c r="B270" s="18">
        <v>60</v>
      </c>
      <c r="C270" s="9">
        <v>3558.9999999999995</v>
      </c>
      <c r="D270" s="9">
        <v>1994</v>
      </c>
      <c r="E270" s="9">
        <v>618.00000000000011</v>
      </c>
      <c r="F270" s="9">
        <v>58.000000000000007</v>
      </c>
      <c r="G270" s="9">
        <v>73.999999999999986</v>
      </c>
      <c r="H270" s="9" t="s">
        <v>100</v>
      </c>
      <c r="I270" s="9" t="s">
        <v>100</v>
      </c>
      <c r="J270" s="10">
        <v>815</v>
      </c>
      <c r="AA270" s="12"/>
      <c r="AB270" s="12"/>
      <c r="AC270" s="12"/>
      <c r="AD270" s="12"/>
      <c r="AE270" s="12"/>
      <c r="AF270" s="12"/>
      <c r="AG270" s="12"/>
      <c r="AH270" s="12"/>
    </row>
    <row r="271" spans="1:34" ht="21" customHeight="1" x14ac:dyDescent="0.25">
      <c r="A271" s="6" t="s">
        <v>70</v>
      </c>
      <c r="B271" s="24">
        <v>337</v>
      </c>
      <c r="C271" s="7">
        <f t="shared" ref="C271" si="468">SUM(C272:C274)</f>
        <v>12342</v>
      </c>
      <c r="D271" s="7">
        <f t="shared" ref="D271" si="469">SUM(D272:D274)</f>
        <v>4919</v>
      </c>
      <c r="E271" s="7">
        <f t="shared" ref="E271" si="470">SUM(E272:E274)</f>
        <v>2100.9999999999995</v>
      </c>
      <c r="F271" s="7">
        <f t="shared" ref="F271" si="471">SUM(F272:F274)</f>
        <v>238.99999999999994</v>
      </c>
      <c r="G271" s="7">
        <f t="shared" ref="G271" si="472">SUM(G272:G274)</f>
        <v>172</v>
      </c>
      <c r="H271" s="7">
        <f t="shared" ref="H271" si="473">SUM(H272:H274)</f>
        <v>2689</v>
      </c>
      <c r="I271" s="7">
        <f t="shared" ref="I271" si="474">SUM(I272:I274)</f>
        <v>1.0000000000000002</v>
      </c>
      <c r="J271" s="8">
        <f t="shared" ref="J271" si="475">SUM(J272:J274)</f>
        <v>2221</v>
      </c>
      <c r="AA271" s="12"/>
      <c r="AB271" s="12"/>
      <c r="AC271" s="12"/>
      <c r="AD271" s="12"/>
      <c r="AE271" s="12"/>
      <c r="AF271" s="12"/>
      <c r="AG271" s="12"/>
      <c r="AH271" s="12"/>
    </row>
    <row r="272" spans="1:34" ht="15" customHeight="1" x14ac:dyDescent="0.25">
      <c r="A272" s="4" t="s">
        <v>8</v>
      </c>
      <c r="B272" s="18">
        <v>106</v>
      </c>
      <c r="C272" s="9">
        <v>3010.0000000000005</v>
      </c>
      <c r="D272" s="9">
        <v>37</v>
      </c>
      <c r="E272" s="9" t="s">
        <v>100</v>
      </c>
      <c r="F272" s="9" t="s">
        <v>100</v>
      </c>
      <c r="G272" s="9" t="s">
        <v>100</v>
      </c>
      <c r="H272" s="9">
        <v>2689</v>
      </c>
      <c r="I272" s="9" t="s">
        <v>100</v>
      </c>
      <c r="J272" s="10">
        <v>284</v>
      </c>
      <c r="AA272" s="12"/>
      <c r="AB272" s="12"/>
      <c r="AC272" s="12"/>
      <c r="AD272" s="12"/>
      <c r="AE272" s="12"/>
      <c r="AF272" s="12"/>
      <c r="AG272" s="12"/>
      <c r="AH272" s="12"/>
    </row>
    <row r="273" spans="1:34" ht="15" customHeight="1" x14ac:dyDescent="0.25">
      <c r="A273" s="4" t="s">
        <v>9</v>
      </c>
      <c r="B273" s="18">
        <v>295</v>
      </c>
      <c r="C273" s="9">
        <v>8965</v>
      </c>
      <c r="D273" s="9">
        <v>4699</v>
      </c>
      <c r="E273" s="9">
        <v>1995.9999999999995</v>
      </c>
      <c r="F273" s="9">
        <v>231.99999999999994</v>
      </c>
      <c r="G273" s="9">
        <v>170</v>
      </c>
      <c r="H273" s="9" t="s">
        <v>100</v>
      </c>
      <c r="I273" s="9">
        <v>1.0000000000000002</v>
      </c>
      <c r="J273" s="10">
        <v>1867.0000000000002</v>
      </c>
      <c r="AA273" s="12"/>
      <c r="AB273" s="12"/>
      <c r="AC273" s="12"/>
      <c r="AD273" s="12"/>
      <c r="AE273" s="12"/>
      <c r="AF273" s="12"/>
      <c r="AG273" s="12"/>
      <c r="AH273" s="12"/>
    </row>
    <row r="274" spans="1:34" ht="15" customHeight="1" x14ac:dyDescent="0.25">
      <c r="A274" s="4" t="s">
        <v>10</v>
      </c>
      <c r="B274" s="18">
        <v>7</v>
      </c>
      <c r="C274" s="9">
        <v>366.99999999999994</v>
      </c>
      <c r="D274" s="9">
        <v>182.99999999999997</v>
      </c>
      <c r="E274" s="9">
        <v>105</v>
      </c>
      <c r="F274" s="9">
        <v>7</v>
      </c>
      <c r="G274" s="9">
        <v>2.0000000000000004</v>
      </c>
      <c r="H274" s="9" t="s">
        <v>100</v>
      </c>
      <c r="I274" s="9" t="s">
        <v>100</v>
      </c>
      <c r="J274" s="10">
        <v>69.999999999999986</v>
      </c>
      <c r="AA274" s="12"/>
      <c r="AB274" s="12"/>
      <c r="AC274" s="12"/>
      <c r="AD274" s="12"/>
      <c r="AE274" s="12"/>
      <c r="AF274" s="12"/>
      <c r="AG274" s="12"/>
      <c r="AH274" s="12"/>
    </row>
    <row r="275" spans="1:34" ht="21" customHeight="1" x14ac:dyDescent="0.25">
      <c r="A275" s="6" t="s">
        <v>71</v>
      </c>
      <c r="B275" s="24">
        <v>231</v>
      </c>
      <c r="C275" s="7">
        <f t="shared" ref="C275" si="476">SUM(C276:C278)</f>
        <v>5605.9999999999991</v>
      </c>
      <c r="D275" s="7">
        <f t="shared" ref="D275" si="477">SUM(D276:D278)</f>
        <v>2745</v>
      </c>
      <c r="E275" s="7">
        <f t="shared" ref="E275" si="478">SUM(E276:E278)</f>
        <v>1060</v>
      </c>
      <c r="F275" s="7">
        <f t="shared" ref="F275" si="479">SUM(F276:F278)</f>
        <v>129</v>
      </c>
      <c r="G275" s="7">
        <f t="shared" ref="G275" si="480">SUM(G276:G278)</f>
        <v>45</v>
      </c>
      <c r="H275" s="7">
        <f t="shared" ref="H275" si="481">SUM(H276:H278)</f>
        <v>628.99999999999977</v>
      </c>
      <c r="I275" s="7" t="s">
        <v>100</v>
      </c>
      <c r="J275" s="8">
        <f t="shared" ref="J275" si="482">SUM(J276:J278)</f>
        <v>997.99999999999989</v>
      </c>
      <c r="AA275" s="12"/>
      <c r="AB275" s="12"/>
      <c r="AC275" s="12"/>
      <c r="AD275" s="12"/>
      <c r="AE275" s="12"/>
      <c r="AF275" s="12"/>
      <c r="AG275" s="12"/>
      <c r="AH275" s="12"/>
    </row>
    <row r="276" spans="1:34" ht="15" customHeight="1" x14ac:dyDescent="0.25">
      <c r="A276" s="4" t="s">
        <v>8</v>
      </c>
      <c r="B276" s="18">
        <v>64</v>
      </c>
      <c r="C276" s="9">
        <v>853.00000000000011</v>
      </c>
      <c r="D276" s="9">
        <v>94</v>
      </c>
      <c r="E276" s="9" t="s">
        <v>100</v>
      </c>
      <c r="F276" s="9" t="s">
        <v>100</v>
      </c>
      <c r="G276" s="9" t="s">
        <v>100</v>
      </c>
      <c r="H276" s="9">
        <v>628.99999999999977</v>
      </c>
      <c r="I276" s="9" t="s">
        <v>100</v>
      </c>
      <c r="J276" s="10">
        <v>130.00000000000003</v>
      </c>
      <c r="AA276" s="12"/>
      <c r="AB276" s="12"/>
      <c r="AC276" s="12"/>
      <c r="AD276" s="12"/>
      <c r="AE276" s="12"/>
      <c r="AF276" s="12"/>
      <c r="AG276" s="12"/>
      <c r="AH276" s="12"/>
    </row>
    <row r="277" spans="1:34" ht="15" customHeight="1" x14ac:dyDescent="0.25">
      <c r="A277" s="4" t="s">
        <v>9</v>
      </c>
      <c r="B277" s="18">
        <v>207</v>
      </c>
      <c r="C277" s="9">
        <v>4407.9999999999991</v>
      </c>
      <c r="D277" s="9">
        <v>2483</v>
      </c>
      <c r="E277" s="9">
        <v>949</v>
      </c>
      <c r="F277" s="9">
        <v>125</v>
      </c>
      <c r="G277" s="9">
        <v>45</v>
      </c>
      <c r="H277" s="9" t="s">
        <v>100</v>
      </c>
      <c r="I277" s="9" t="s">
        <v>100</v>
      </c>
      <c r="J277" s="10">
        <v>805.99999999999989</v>
      </c>
      <c r="AA277" s="12"/>
      <c r="AB277" s="12"/>
      <c r="AC277" s="12"/>
      <c r="AD277" s="12"/>
      <c r="AE277" s="12"/>
      <c r="AF277" s="12"/>
      <c r="AG277" s="12"/>
      <c r="AH277" s="12"/>
    </row>
    <row r="278" spans="1:34" ht="15" customHeight="1" x14ac:dyDescent="0.25">
      <c r="A278" s="4" t="s">
        <v>10</v>
      </c>
      <c r="B278" s="18">
        <v>4</v>
      </c>
      <c r="C278" s="9">
        <v>344.99999999999994</v>
      </c>
      <c r="D278" s="9">
        <v>168</v>
      </c>
      <c r="E278" s="9">
        <v>111</v>
      </c>
      <c r="F278" s="9">
        <v>4</v>
      </c>
      <c r="G278" s="9" t="s">
        <v>100</v>
      </c>
      <c r="H278" s="9" t="s">
        <v>100</v>
      </c>
      <c r="I278" s="9" t="s">
        <v>100</v>
      </c>
      <c r="J278" s="10">
        <v>61.999999999999993</v>
      </c>
      <c r="AA278" s="12"/>
      <c r="AB278" s="12"/>
      <c r="AC278" s="12"/>
      <c r="AD278" s="12"/>
      <c r="AE278" s="12"/>
      <c r="AF278" s="12"/>
      <c r="AG278" s="12"/>
      <c r="AH278" s="12"/>
    </row>
    <row r="279" spans="1:34" ht="21" customHeight="1" x14ac:dyDescent="0.25">
      <c r="A279" s="6" t="s">
        <v>43</v>
      </c>
      <c r="B279" s="24">
        <v>669</v>
      </c>
      <c r="C279" s="7">
        <f t="shared" ref="C279" si="483">SUM(C280:C282)</f>
        <v>7794.0000000000018</v>
      </c>
      <c r="D279" s="7">
        <f t="shared" ref="D279" si="484">SUM(D280:D282)</f>
        <v>3637.0000000000005</v>
      </c>
      <c r="E279" s="7">
        <f t="shared" ref="E279" si="485">SUM(E280:E282)</f>
        <v>1398</v>
      </c>
      <c r="F279" s="7">
        <f t="shared" ref="F279" si="486">SUM(F280:F282)</f>
        <v>383</v>
      </c>
      <c r="G279" s="7">
        <f t="shared" ref="G279" si="487">SUM(G280:G282)</f>
        <v>216.00000000000003</v>
      </c>
      <c r="H279" s="7">
        <f t="shared" ref="H279" si="488">SUM(H280:H282)</f>
        <v>517</v>
      </c>
      <c r="I279" s="7">
        <f t="shared" ref="I279" si="489">SUM(I280:I282)</f>
        <v>21</v>
      </c>
      <c r="J279" s="8">
        <f t="shared" ref="J279" si="490">SUM(J280:J282)</f>
        <v>1621.9999999999998</v>
      </c>
      <c r="AA279" s="12"/>
      <c r="AB279" s="12"/>
      <c r="AC279" s="12"/>
      <c r="AD279" s="12"/>
      <c r="AE279" s="12"/>
      <c r="AF279" s="12"/>
      <c r="AG279" s="12"/>
      <c r="AH279" s="12"/>
    </row>
    <row r="280" spans="1:34" ht="15" customHeight="1" x14ac:dyDescent="0.25">
      <c r="A280" s="4" t="s">
        <v>8</v>
      </c>
      <c r="B280" s="18">
        <v>152</v>
      </c>
      <c r="C280" s="9">
        <v>784</v>
      </c>
      <c r="D280" s="9">
        <v>78</v>
      </c>
      <c r="E280" s="9" t="s">
        <v>100</v>
      </c>
      <c r="F280" s="9" t="s">
        <v>100</v>
      </c>
      <c r="G280" s="9" t="s">
        <v>100</v>
      </c>
      <c r="H280" s="9">
        <v>517</v>
      </c>
      <c r="I280" s="9" t="s">
        <v>100</v>
      </c>
      <c r="J280" s="10">
        <v>189.00000000000003</v>
      </c>
      <c r="AA280" s="12"/>
      <c r="AB280" s="12"/>
      <c r="AC280" s="12"/>
      <c r="AD280" s="12"/>
      <c r="AE280" s="12"/>
      <c r="AF280" s="12"/>
      <c r="AG280" s="12"/>
      <c r="AH280" s="12"/>
    </row>
    <row r="281" spans="1:34" ht="15" customHeight="1" x14ac:dyDescent="0.25">
      <c r="A281" s="4" t="s">
        <v>9</v>
      </c>
      <c r="B281" s="18">
        <v>646</v>
      </c>
      <c r="C281" s="9">
        <v>7007.0000000000018</v>
      </c>
      <c r="D281" s="9">
        <v>3557.0000000000005</v>
      </c>
      <c r="E281" s="9">
        <v>1397</v>
      </c>
      <c r="F281" s="9">
        <v>383</v>
      </c>
      <c r="G281" s="9">
        <v>216.00000000000003</v>
      </c>
      <c r="H281" s="9" t="s">
        <v>100</v>
      </c>
      <c r="I281" s="9">
        <v>21</v>
      </c>
      <c r="J281" s="10">
        <v>1432.9999999999998</v>
      </c>
      <c r="AA281" s="12"/>
      <c r="AB281" s="12"/>
      <c r="AC281" s="12"/>
      <c r="AD281" s="12"/>
      <c r="AE281" s="12"/>
      <c r="AF281" s="12"/>
      <c r="AG281" s="12"/>
      <c r="AH281" s="12"/>
    </row>
    <row r="282" spans="1:34" ht="15" customHeight="1" x14ac:dyDescent="0.25">
      <c r="A282" s="4" t="s">
        <v>10</v>
      </c>
      <c r="B282" s="18">
        <v>1</v>
      </c>
      <c r="C282" s="9">
        <v>2.9999999999999991</v>
      </c>
      <c r="D282" s="9">
        <v>2.0000000000000004</v>
      </c>
      <c r="E282" s="9">
        <v>1.0000000000000002</v>
      </c>
      <c r="F282" s="9" t="s">
        <v>100</v>
      </c>
      <c r="G282" s="9" t="s">
        <v>100</v>
      </c>
      <c r="H282" s="9" t="s">
        <v>100</v>
      </c>
      <c r="I282" s="9" t="s">
        <v>100</v>
      </c>
      <c r="J282" s="10" t="s">
        <v>100</v>
      </c>
      <c r="AA282" s="12"/>
      <c r="AB282" s="12"/>
      <c r="AC282" s="12"/>
      <c r="AD282" s="12"/>
      <c r="AE282" s="12"/>
      <c r="AF282" s="12"/>
      <c r="AG282" s="12"/>
      <c r="AH282" s="12"/>
    </row>
    <row r="283" spans="1:34" ht="21" customHeight="1" x14ac:dyDescent="0.25">
      <c r="A283" s="6" t="s">
        <v>72</v>
      </c>
      <c r="B283" s="24">
        <v>1072</v>
      </c>
      <c r="C283" s="7">
        <f t="shared" ref="C283" si="491">SUM(C284:C286)</f>
        <v>41911.999999999985</v>
      </c>
      <c r="D283" s="7">
        <f t="shared" ref="D283" si="492">SUM(D284:D286)</f>
        <v>19726.000000000004</v>
      </c>
      <c r="E283" s="7">
        <f t="shared" ref="E283" si="493">SUM(E284:E286)</f>
        <v>6432.9999999999991</v>
      </c>
      <c r="F283" s="7">
        <f t="shared" ref="F283" si="494">SUM(F284:F286)</f>
        <v>919</v>
      </c>
      <c r="G283" s="7">
        <f t="shared" ref="G283" si="495">SUM(G284:G286)</f>
        <v>587</v>
      </c>
      <c r="H283" s="7">
        <f t="shared" ref="H283" si="496">SUM(H284:H286)</f>
        <v>5663.0000000000009</v>
      </c>
      <c r="I283" s="7" t="s">
        <v>100</v>
      </c>
      <c r="J283" s="8">
        <f t="shared" ref="J283" si="497">SUM(J284:J286)</f>
        <v>8583.9999999999982</v>
      </c>
      <c r="AA283" s="12"/>
      <c r="AB283" s="12"/>
      <c r="AC283" s="12"/>
      <c r="AD283" s="12"/>
      <c r="AE283" s="12"/>
      <c r="AF283" s="12"/>
      <c r="AG283" s="12"/>
      <c r="AH283" s="12"/>
    </row>
    <row r="284" spans="1:34" ht="15" customHeight="1" x14ac:dyDescent="0.25">
      <c r="A284" s="4" t="s">
        <v>8</v>
      </c>
      <c r="B284" s="18">
        <v>335</v>
      </c>
      <c r="C284" s="9">
        <v>7899</v>
      </c>
      <c r="D284" s="9">
        <v>882</v>
      </c>
      <c r="E284" s="9" t="s">
        <v>100</v>
      </c>
      <c r="F284" s="9" t="s">
        <v>100</v>
      </c>
      <c r="G284" s="9" t="s">
        <v>100</v>
      </c>
      <c r="H284" s="9">
        <v>5663.0000000000009</v>
      </c>
      <c r="I284" s="9" t="s">
        <v>100</v>
      </c>
      <c r="J284" s="10">
        <v>1354</v>
      </c>
      <c r="AA284" s="12"/>
      <c r="AB284" s="12"/>
      <c r="AC284" s="12"/>
      <c r="AD284" s="12"/>
      <c r="AE284" s="12"/>
      <c r="AF284" s="12"/>
      <c r="AG284" s="12"/>
      <c r="AH284" s="12"/>
    </row>
    <row r="285" spans="1:34" ht="15" customHeight="1" x14ac:dyDescent="0.25">
      <c r="A285" s="4" t="s">
        <v>9</v>
      </c>
      <c r="B285" s="18">
        <v>863</v>
      </c>
      <c r="C285" s="9">
        <v>27829.999999999989</v>
      </c>
      <c r="D285" s="9">
        <v>15032.000000000004</v>
      </c>
      <c r="E285" s="9">
        <v>5588.9999999999991</v>
      </c>
      <c r="F285" s="9">
        <v>827</v>
      </c>
      <c r="G285" s="9">
        <v>542</v>
      </c>
      <c r="H285" s="9" t="s">
        <v>100</v>
      </c>
      <c r="I285" s="9" t="s">
        <v>100</v>
      </c>
      <c r="J285" s="10">
        <v>5839.9999999999973</v>
      </c>
      <c r="AA285" s="12"/>
      <c r="AB285" s="12"/>
      <c r="AC285" s="12"/>
      <c r="AD285" s="12"/>
      <c r="AE285" s="12"/>
      <c r="AF285" s="12"/>
      <c r="AG285" s="12"/>
      <c r="AH285" s="12"/>
    </row>
    <row r="286" spans="1:34" ht="15" customHeight="1" x14ac:dyDescent="0.25">
      <c r="A286" s="4" t="s">
        <v>10</v>
      </c>
      <c r="B286" s="18">
        <v>85</v>
      </c>
      <c r="C286" s="9">
        <v>6183.0000000000027</v>
      </c>
      <c r="D286" s="9">
        <v>3812.0000000000014</v>
      </c>
      <c r="E286" s="9">
        <v>844</v>
      </c>
      <c r="F286" s="9">
        <v>92.000000000000014</v>
      </c>
      <c r="G286" s="9">
        <v>45</v>
      </c>
      <c r="H286" s="9" t="s">
        <v>100</v>
      </c>
      <c r="I286" s="9" t="s">
        <v>100</v>
      </c>
      <c r="J286" s="10">
        <v>1390.0000000000002</v>
      </c>
      <c r="AA286" s="12"/>
      <c r="AB286" s="12"/>
      <c r="AC286" s="12"/>
      <c r="AD286" s="12"/>
      <c r="AE286" s="12"/>
      <c r="AF286" s="12"/>
      <c r="AG286" s="12"/>
      <c r="AH286" s="12"/>
    </row>
    <row r="287" spans="1:34" ht="21" customHeight="1" x14ac:dyDescent="0.25">
      <c r="A287" s="6" t="s">
        <v>73</v>
      </c>
      <c r="B287" s="24">
        <v>924</v>
      </c>
      <c r="C287" s="7">
        <f t="shared" ref="C287" si="498">SUM(C288:C290)</f>
        <v>44870</v>
      </c>
      <c r="D287" s="7">
        <f t="shared" ref="D287" si="499">SUM(D288:D290)</f>
        <v>17243</v>
      </c>
      <c r="E287" s="7">
        <f t="shared" ref="E287" si="500">SUM(E288:E290)</f>
        <v>6503.0000000000018</v>
      </c>
      <c r="F287" s="7">
        <f t="shared" ref="F287" si="501">SUM(F288:F290)</f>
        <v>981.99999999999977</v>
      </c>
      <c r="G287" s="7">
        <f t="shared" ref="G287" si="502">SUM(G288:G290)</f>
        <v>610.00000000000011</v>
      </c>
      <c r="H287" s="7">
        <f t="shared" ref="H287" si="503">SUM(H288:H290)</f>
        <v>11620.000000000004</v>
      </c>
      <c r="I287" s="7" t="s">
        <v>100</v>
      </c>
      <c r="J287" s="8">
        <f t="shared" ref="J287" si="504">SUM(J288:J290)</f>
        <v>7912</v>
      </c>
      <c r="AA287" s="12"/>
      <c r="AB287" s="12"/>
      <c r="AC287" s="12"/>
      <c r="AD287" s="12"/>
      <c r="AE287" s="12"/>
      <c r="AF287" s="12"/>
      <c r="AG287" s="12"/>
      <c r="AH287" s="12"/>
    </row>
    <row r="288" spans="1:34" ht="15" customHeight="1" x14ac:dyDescent="0.25">
      <c r="A288" s="4" t="s">
        <v>8</v>
      </c>
      <c r="B288" s="18">
        <v>276</v>
      </c>
      <c r="C288" s="9">
        <v>12438</v>
      </c>
      <c r="D288" s="9">
        <v>485.99999999999989</v>
      </c>
      <c r="E288" s="9" t="s">
        <v>100</v>
      </c>
      <c r="F288" s="9" t="s">
        <v>100</v>
      </c>
      <c r="G288" s="9" t="s">
        <v>100</v>
      </c>
      <c r="H288" s="9">
        <v>11620.000000000004</v>
      </c>
      <c r="I288" s="9" t="s">
        <v>100</v>
      </c>
      <c r="J288" s="10">
        <v>332</v>
      </c>
      <c r="AA288" s="12"/>
      <c r="AB288" s="12"/>
      <c r="AC288" s="12"/>
      <c r="AD288" s="12"/>
      <c r="AE288" s="12"/>
      <c r="AF288" s="12"/>
      <c r="AG288" s="12"/>
      <c r="AH288" s="12"/>
    </row>
    <row r="289" spans="1:34" ht="15" customHeight="1" x14ac:dyDescent="0.25">
      <c r="A289" s="4" t="s">
        <v>9</v>
      </c>
      <c r="B289" s="18">
        <v>822</v>
      </c>
      <c r="C289" s="9">
        <v>31527.000000000004</v>
      </c>
      <c r="D289" s="9">
        <v>16170</v>
      </c>
      <c r="E289" s="9">
        <v>6315.0000000000018</v>
      </c>
      <c r="F289" s="9">
        <v>971.99999999999977</v>
      </c>
      <c r="G289" s="9">
        <v>609.00000000000011</v>
      </c>
      <c r="H289" s="9" t="s">
        <v>100</v>
      </c>
      <c r="I289" s="9" t="s">
        <v>100</v>
      </c>
      <c r="J289" s="10">
        <v>7461</v>
      </c>
      <c r="AA289" s="12"/>
      <c r="AB289" s="12"/>
      <c r="AC289" s="12"/>
      <c r="AD289" s="12"/>
      <c r="AE289" s="12"/>
      <c r="AF289" s="12"/>
      <c r="AG289" s="12"/>
      <c r="AH289" s="12"/>
    </row>
    <row r="290" spans="1:34" ht="15" customHeight="1" x14ac:dyDescent="0.25">
      <c r="A290" s="4" t="s">
        <v>10</v>
      </c>
      <c r="B290" s="18">
        <v>16</v>
      </c>
      <c r="C290" s="9">
        <v>905.00000000000068</v>
      </c>
      <c r="D290" s="9">
        <v>587.00000000000011</v>
      </c>
      <c r="E290" s="9">
        <v>187.99999999999997</v>
      </c>
      <c r="F290" s="9">
        <v>10</v>
      </c>
      <c r="G290" s="9">
        <v>0.99999999999999978</v>
      </c>
      <c r="H290" s="9" t="s">
        <v>100</v>
      </c>
      <c r="I290" s="9" t="s">
        <v>100</v>
      </c>
      <c r="J290" s="10">
        <v>119</v>
      </c>
      <c r="AA290" s="12"/>
      <c r="AB290" s="12"/>
      <c r="AC290" s="12"/>
      <c r="AD290" s="12"/>
      <c r="AE290" s="12"/>
      <c r="AF290" s="12"/>
      <c r="AG290" s="12"/>
      <c r="AH290" s="12"/>
    </row>
    <row r="291" spans="1:34" ht="21" customHeight="1" x14ac:dyDescent="0.25">
      <c r="A291" s="6" t="s">
        <v>74</v>
      </c>
      <c r="B291" s="24">
        <v>486</v>
      </c>
      <c r="C291" s="7">
        <f t="shared" ref="C291" si="505">SUM(C292:C294)</f>
        <v>33234.000000000007</v>
      </c>
      <c r="D291" s="7">
        <f t="shared" ref="D291" si="506">SUM(D292:D294)</f>
        <v>13371</v>
      </c>
      <c r="E291" s="7">
        <f t="shared" ref="E291" si="507">SUM(E292:E294)</f>
        <v>5550</v>
      </c>
      <c r="F291" s="7">
        <f t="shared" ref="F291" si="508">SUM(F292:F294)</f>
        <v>594</v>
      </c>
      <c r="G291" s="7">
        <f t="shared" ref="G291" si="509">SUM(G292:G294)</f>
        <v>410</v>
      </c>
      <c r="H291" s="7">
        <f t="shared" ref="H291" si="510">SUM(H292:H294)</f>
        <v>7030</v>
      </c>
      <c r="I291" s="7" t="s">
        <v>100</v>
      </c>
      <c r="J291" s="8">
        <f t="shared" ref="J291" si="511">SUM(J292:J294)</f>
        <v>6278.9999999999991</v>
      </c>
      <c r="AA291" s="12"/>
      <c r="AB291" s="12"/>
      <c r="AC291" s="12"/>
      <c r="AD291" s="12"/>
      <c r="AE291" s="12"/>
      <c r="AF291" s="12"/>
      <c r="AG291" s="12"/>
      <c r="AH291" s="12"/>
    </row>
    <row r="292" spans="1:34" ht="15" customHeight="1" x14ac:dyDescent="0.25">
      <c r="A292" s="4" t="s">
        <v>8</v>
      </c>
      <c r="B292" s="18">
        <v>207</v>
      </c>
      <c r="C292" s="9">
        <v>9230.0000000000018</v>
      </c>
      <c r="D292" s="9">
        <v>473.00000000000006</v>
      </c>
      <c r="E292" s="9" t="s">
        <v>100</v>
      </c>
      <c r="F292" s="9" t="s">
        <v>100</v>
      </c>
      <c r="G292" s="9" t="s">
        <v>100</v>
      </c>
      <c r="H292" s="9">
        <v>7030</v>
      </c>
      <c r="I292" s="9" t="s">
        <v>100</v>
      </c>
      <c r="J292" s="10">
        <v>1727</v>
      </c>
      <c r="AA292" s="12"/>
      <c r="AB292" s="12"/>
      <c r="AC292" s="12"/>
      <c r="AD292" s="12"/>
      <c r="AE292" s="12"/>
      <c r="AF292" s="12"/>
      <c r="AG292" s="12"/>
      <c r="AH292" s="12"/>
    </row>
    <row r="293" spans="1:34" ht="15" customHeight="1" x14ac:dyDescent="0.25">
      <c r="A293" s="4" t="s">
        <v>9</v>
      </c>
      <c r="B293" s="18">
        <v>385</v>
      </c>
      <c r="C293" s="9">
        <v>18714.000000000004</v>
      </c>
      <c r="D293" s="9">
        <v>9757</v>
      </c>
      <c r="E293" s="9">
        <v>4377</v>
      </c>
      <c r="F293" s="9">
        <v>498.00000000000006</v>
      </c>
      <c r="G293" s="9">
        <v>387</v>
      </c>
      <c r="H293" s="9" t="s">
        <v>100</v>
      </c>
      <c r="I293" s="9" t="s">
        <v>100</v>
      </c>
      <c r="J293" s="10">
        <v>3694.9999999999991</v>
      </c>
      <c r="AA293" s="12"/>
      <c r="AB293" s="12"/>
      <c r="AC293" s="12"/>
      <c r="AD293" s="12"/>
      <c r="AE293" s="12"/>
      <c r="AF293" s="12"/>
      <c r="AG293" s="12"/>
      <c r="AH293" s="12"/>
    </row>
    <row r="294" spans="1:34" ht="15" customHeight="1" x14ac:dyDescent="0.25">
      <c r="A294" s="4" t="s">
        <v>10</v>
      </c>
      <c r="B294" s="18">
        <v>100</v>
      </c>
      <c r="C294" s="9">
        <v>5289.9999999999991</v>
      </c>
      <c r="D294" s="9">
        <v>3141</v>
      </c>
      <c r="E294" s="9">
        <v>1173</v>
      </c>
      <c r="F294" s="9">
        <v>96</v>
      </c>
      <c r="G294" s="9">
        <v>23</v>
      </c>
      <c r="H294" s="9" t="s">
        <v>100</v>
      </c>
      <c r="I294" s="9" t="s">
        <v>100</v>
      </c>
      <c r="J294" s="10">
        <v>856.99999999999989</v>
      </c>
      <c r="AA294" s="12"/>
      <c r="AB294" s="12"/>
      <c r="AC294" s="12"/>
      <c r="AD294" s="12"/>
      <c r="AE294" s="12"/>
      <c r="AF294" s="12"/>
      <c r="AG294" s="12"/>
      <c r="AH294" s="12"/>
    </row>
    <row r="295" spans="1:34" ht="21" customHeight="1" x14ac:dyDescent="0.25">
      <c r="A295" s="3" t="s">
        <v>95</v>
      </c>
      <c r="B295" s="17">
        <f t="shared" ref="B295:J295" si="512">+B296+B300</f>
        <v>52</v>
      </c>
      <c r="C295" s="7">
        <f t="shared" si="512"/>
        <v>1322.9999999999998</v>
      </c>
      <c r="D295" s="7">
        <f t="shared" si="512"/>
        <v>618</v>
      </c>
      <c r="E295" s="7">
        <f t="shared" si="512"/>
        <v>218</v>
      </c>
      <c r="F295" s="7">
        <f t="shared" si="512"/>
        <v>41</v>
      </c>
      <c r="G295" s="7">
        <f t="shared" si="512"/>
        <v>46</v>
      </c>
      <c r="H295" s="7">
        <f t="shared" si="512"/>
        <v>101</v>
      </c>
      <c r="I295" s="7" t="s">
        <v>100</v>
      </c>
      <c r="J295" s="8">
        <f t="shared" si="512"/>
        <v>299</v>
      </c>
      <c r="AA295" s="12"/>
      <c r="AB295" s="12"/>
      <c r="AC295" s="12"/>
      <c r="AD295" s="12"/>
      <c r="AE295" s="12"/>
      <c r="AF295" s="12"/>
      <c r="AG295" s="12"/>
      <c r="AH295" s="12"/>
    </row>
    <row r="296" spans="1:34" ht="21" customHeight="1" x14ac:dyDescent="0.25">
      <c r="A296" s="6" t="s">
        <v>75</v>
      </c>
      <c r="B296" s="24">
        <v>14</v>
      </c>
      <c r="C296" s="7">
        <f t="shared" ref="C296" si="513">SUM(C297:C299)</f>
        <v>372.99999999999994</v>
      </c>
      <c r="D296" s="7">
        <f t="shared" ref="D296" si="514">SUM(D297:D299)</f>
        <v>173</v>
      </c>
      <c r="E296" s="7">
        <f t="shared" ref="E296" si="515">SUM(E297:E299)</f>
        <v>105</v>
      </c>
      <c r="F296" s="7">
        <f t="shared" ref="F296" si="516">SUM(F297:F299)</f>
        <v>7</v>
      </c>
      <c r="G296" s="7">
        <f t="shared" ref="G296" si="517">SUM(G297:G299)</f>
        <v>21</v>
      </c>
      <c r="H296" s="7">
        <f t="shared" ref="H296" si="518">SUM(H297:H299)</f>
        <v>24</v>
      </c>
      <c r="I296" s="7" t="s">
        <v>100</v>
      </c>
      <c r="J296" s="8">
        <f t="shared" ref="J296" si="519">SUM(J297:J299)</f>
        <v>43</v>
      </c>
      <c r="AA296" s="12"/>
      <c r="AB296" s="12"/>
      <c r="AC296" s="12"/>
      <c r="AD296" s="12"/>
      <c r="AE296" s="12"/>
      <c r="AF296" s="12"/>
      <c r="AG296" s="12"/>
      <c r="AH296" s="12"/>
    </row>
    <row r="297" spans="1:34" ht="15" customHeight="1" x14ac:dyDescent="0.25">
      <c r="A297" s="4" t="s">
        <v>8</v>
      </c>
      <c r="B297" s="18">
        <v>4</v>
      </c>
      <c r="C297" s="9">
        <v>29.000000000000004</v>
      </c>
      <c r="D297" s="9">
        <v>2</v>
      </c>
      <c r="E297" s="9" t="s">
        <v>100</v>
      </c>
      <c r="F297" s="9" t="s">
        <v>100</v>
      </c>
      <c r="G297" s="9" t="s">
        <v>100</v>
      </c>
      <c r="H297" s="9">
        <v>24</v>
      </c>
      <c r="I297" s="9" t="s">
        <v>100</v>
      </c>
      <c r="J297" s="10">
        <v>3</v>
      </c>
      <c r="AA297" s="12"/>
      <c r="AB297" s="12"/>
      <c r="AC297" s="12"/>
      <c r="AD297" s="12"/>
      <c r="AE297" s="12"/>
      <c r="AF297" s="12"/>
      <c r="AG297" s="12"/>
      <c r="AH297" s="12"/>
    </row>
    <row r="298" spans="1:34" ht="15" customHeight="1" x14ac:dyDescent="0.25">
      <c r="A298" s="4" t="s">
        <v>9</v>
      </c>
      <c r="B298" s="18">
        <v>12</v>
      </c>
      <c r="C298" s="9">
        <v>341.99999999999994</v>
      </c>
      <c r="D298" s="9">
        <v>169</v>
      </c>
      <c r="E298" s="9">
        <v>105</v>
      </c>
      <c r="F298" s="9">
        <v>7</v>
      </c>
      <c r="G298" s="9">
        <v>21</v>
      </c>
      <c r="H298" s="9" t="s">
        <v>100</v>
      </c>
      <c r="I298" s="9" t="s">
        <v>100</v>
      </c>
      <c r="J298" s="10">
        <v>40</v>
      </c>
      <c r="AA298" s="12"/>
      <c r="AB298" s="12"/>
      <c r="AC298" s="12"/>
      <c r="AD298" s="12"/>
      <c r="AE298" s="12"/>
      <c r="AF298" s="12"/>
      <c r="AG298" s="12"/>
      <c r="AH298" s="12"/>
    </row>
    <row r="299" spans="1:34" ht="15" customHeight="1" x14ac:dyDescent="0.25">
      <c r="A299" s="4" t="s">
        <v>10</v>
      </c>
      <c r="B299" s="18">
        <v>1</v>
      </c>
      <c r="C299" s="9">
        <v>2</v>
      </c>
      <c r="D299" s="9">
        <v>2</v>
      </c>
      <c r="E299" s="9" t="s">
        <v>100</v>
      </c>
      <c r="F299" s="9" t="s">
        <v>100</v>
      </c>
      <c r="G299" s="9" t="s">
        <v>100</v>
      </c>
      <c r="H299" s="9" t="s">
        <v>100</v>
      </c>
      <c r="I299" s="9" t="s">
        <v>100</v>
      </c>
      <c r="J299" s="10" t="s">
        <v>100</v>
      </c>
      <c r="AA299" s="12"/>
      <c r="AB299" s="12"/>
      <c r="AC299" s="12"/>
      <c r="AD299" s="12"/>
      <c r="AE299" s="12"/>
      <c r="AF299" s="12"/>
      <c r="AG299" s="12"/>
      <c r="AH299" s="12"/>
    </row>
    <row r="300" spans="1:34" ht="21" customHeight="1" x14ac:dyDescent="0.25">
      <c r="A300" s="6" t="s">
        <v>76</v>
      </c>
      <c r="B300" s="24">
        <v>38</v>
      </c>
      <c r="C300" s="7">
        <f t="shared" ref="C300" si="520">SUM(C301:C303)</f>
        <v>949.99999999999977</v>
      </c>
      <c r="D300" s="7">
        <f t="shared" ref="D300" si="521">SUM(D301:D303)</f>
        <v>444.99999999999994</v>
      </c>
      <c r="E300" s="7">
        <f t="shared" ref="E300" si="522">SUM(E301:E303)</f>
        <v>113.00000000000001</v>
      </c>
      <c r="F300" s="7">
        <f t="shared" ref="F300" si="523">SUM(F301:F303)</f>
        <v>34</v>
      </c>
      <c r="G300" s="7">
        <f t="shared" ref="G300" si="524">SUM(G301:G303)</f>
        <v>24.999999999999996</v>
      </c>
      <c r="H300" s="7">
        <f t="shared" ref="H300" si="525">SUM(H301:H303)</f>
        <v>77</v>
      </c>
      <c r="I300" s="7" t="s">
        <v>100</v>
      </c>
      <c r="J300" s="8">
        <f t="shared" ref="J300" si="526">SUM(J301:J303)</f>
        <v>256</v>
      </c>
      <c r="AA300" s="12"/>
      <c r="AB300" s="12"/>
      <c r="AC300" s="12"/>
      <c r="AD300" s="12"/>
      <c r="AE300" s="12"/>
      <c r="AF300" s="12"/>
      <c r="AG300" s="12"/>
      <c r="AH300" s="12"/>
    </row>
    <row r="301" spans="1:34" ht="15" customHeight="1" x14ac:dyDescent="0.25">
      <c r="A301" s="4" t="s">
        <v>8</v>
      </c>
      <c r="B301" s="18">
        <v>6</v>
      </c>
      <c r="C301" s="9">
        <v>91</v>
      </c>
      <c r="D301" s="9" t="s">
        <v>100</v>
      </c>
      <c r="E301" s="9" t="s">
        <v>100</v>
      </c>
      <c r="F301" s="9" t="s">
        <v>100</v>
      </c>
      <c r="G301" s="9" t="s">
        <v>100</v>
      </c>
      <c r="H301" s="9">
        <v>77</v>
      </c>
      <c r="I301" s="9" t="s">
        <v>100</v>
      </c>
      <c r="J301" s="10">
        <v>13.999999999999998</v>
      </c>
      <c r="AA301" s="12"/>
      <c r="AB301" s="12"/>
      <c r="AC301" s="12"/>
      <c r="AD301" s="12"/>
      <c r="AE301" s="12"/>
      <c r="AF301" s="12"/>
      <c r="AG301" s="12"/>
      <c r="AH301" s="12"/>
    </row>
    <row r="302" spans="1:34" ht="15" customHeight="1" x14ac:dyDescent="0.25">
      <c r="A302" s="4" t="s">
        <v>9</v>
      </c>
      <c r="B302" s="18">
        <v>38</v>
      </c>
      <c r="C302" s="9">
        <v>857.99999999999977</v>
      </c>
      <c r="D302" s="9">
        <v>444.99999999999994</v>
      </c>
      <c r="E302" s="9">
        <v>113.00000000000001</v>
      </c>
      <c r="F302" s="9">
        <v>33</v>
      </c>
      <c r="G302" s="9">
        <v>24.999999999999996</v>
      </c>
      <c r="H302" s="9" t="s">
        <v>100</v>
      </c>
      <c r="I302" s="9" t="s">
        <v>100</v>
      </c>
      <c r="J302" s="10">
        <v>242</v>
      </c>
      <c r="AA302" s="12"/>
      <c r="AB302" s="12"/>
      <c r="AC302" s="12"/>
      <c r="AD302" s="12"/>
      <c r="AE302" s="12"/>
      <c r="AF302" s="12"/>
      <c r="AG302" s="12"/>
      <c r="AH302" s="12"/>
    </row>
    <row r="303" spans="1:34" ht="15" customHeight="1" x14ac:dyDescent="0.25">
      <c r="A303" s="4" t="s">
        <v>10</v>
      </c>
      <c r="B303" s="18">
        <v>1</v>
      </c>
      <c r="C303" s="9">
        <v>0.99999999999999978</v>
      </c>
      <c r="D303" s="9" t="s">
        <v>100</v>
      </c>
      <c r="E303" s="9" t="s">
        <v>100</v>
      </c>
      <c r="F303" s="9">
        <v>1</v>
      </c>
      <c r="G303" s="9" t="s">
        <v>100</v>
      </c>
      <c r="H303" s="9" t="s">
        <v>100</v>
      </c>
      <c r="I303" s="9" t="s">
        <v>100</v>
      </c>
      <c r="J303" s="10" t="s">
        <v>100</v>
      </c>
      <c r="AA303" s="12"/>
      <c r="AB303" s="12"/>
      <c r="AC303" s="12"/>
      <c r="AD303" s="12"/>
      <c r="AE303" s="12"/>
      <c r="AF303" s="12"/>
      <c r="AG303" s="12"/>
      <c r="AH303" s="12"/>
    </row>
    <row r="304" spans="1:34" ht="21" customHeight="1" x14ac:dyDescent="0.25">
      <c r="A304" s="3" t="s">
        <v>96</v>
      </c>
      <c r="B304" s="17">
        <f t="shared" ref="B304:J304" si="527">+B305+B309+B313+B317+B321+B325+B329+B333+B337</f>
        <v>6084</v>
      </c>
      <c r="C304" s="7">
        <f t="shared" si="527"/>
        <v>40193.999999999993</v>
      </c>
      <c r="D304" s="7">
        <f t="shared" si="527"/>
        <v>19149</v>
      </c>
      <c r="E304" s="7">
        <f t="shared" si="527"/>
        <v>6987</v>
      </c>
      <c r="F304" s="7">
        <f t="shared" si="527"/>
        <v>2913</v>
      </c>
      <c r="G304" s="7">
        <f t="shared" si="527"/>
        <v>1558</v>
      </c>
      <c r="H304" s="7">
        <f t="shared" si="527"/>
        <v>1835</v>
      </c>
      <c r="I304" s="7">
        <f>+I305+I309+I313+I317++I333+I337</f>
        <v>23</v>
      </c>
      <c r="J304" s="8">
        <f t="shared" si="527"/>
        <v>7729</v>
      </c>
      <c r="AA304" s="12"/>
      <c r="AB304" s="12"/>
      <c r="AC304" s="12"/>
      <c r="AD304" s="12"/>
      <c r="AE304" s="12"/>
      <c r="AF304" s="12"/>
      <c r="AG304" s="12"/>
      <c r="AH304" s="12"/>
    </row>
    <row r="305" spans="1:34" ht="21" customHeight="1" x14ac:dyDescent="0.25">
      <c r="A305" s="6" t="s">
        <v>77</v>
      </c>
      <c r="B305" s="24">
        <v>1059</v>
      </c>
      <c r="C305" s="7">
        <f t="shared" ref="C305" si="528">SUM(C306:C308)</f>
        <v>6762.9999999999955</v>
      </c>
      <c r="D305" s="7">
        <f t="shared" ref="D305" si="529">SUM(D306:D308)</f>
        <v>3409</v>
      </c>
      <c r="E305" s="7">
        <f t="shared" ref="E305" si="530">SUM(E306:E308)</f>
        <v>1179.0000000000002</v>
      </c>
      <c r="F305" s="7">
        <f t="shared" ref="F305" si="531">SUM(F306:F308)</f>
        <v>372.99999999999994</v>
      </c>
      <c r="G305" s="7">
        <f t="shared" ref="G305" si="532">SUM(G306:G308)</f>
        <v>228.99999999999997</v>
      </c>
      <c r="H305" s="7">
        <f t="shared" ref="H305" si="533">SUM(H306:H308)</f>
        <v>167</v>
      </c>
      <c r="I305" s="7">
        <f t="shared" ref="I305" si="534">SUM(I306:I308)</f>
        <v>10</v>
      </c>
      <c r="J305" s="8">
        <f t="shared" ref="J305" si="535">SUM(J306:J308)</f>
        <v>1396.0000000000002</v>
      </c>
      <c r="AA305" s="12"/>
      <c r="AB305" s="12"/>
      <c r="AC305" s="12"/>
      <c r="AD305" s="12"/>
      <c r="AE305" s="12"/>
      <c r="AF305" s="12"/>
      <c r="AG305" s="12"/>
      <c r="AH305" s="12"/>
    </row>
    <row r="306" spans="1:34" ht="15" customHeight="1" x14ac:dyDescent="0.25">
      <c r="A306" s="4" t="s">
        <v>8</v>
      </c>
      <c r="B306" s="18">
        <v>134</v>
      </c>
      <c r="C306" s="9">
        <v>366.00000000000006</v>
      </c>
      <c r="D306" s="9">
        <v>79</v>
      </c>
      <c r="E306" s="9" t="s">
        <v>100</v>
      </c>
      <c r="F306" s="9" t="s">
        <v>100</v>
      </c>
      <c r="G306" s="9" t="s">
        <v>100</v>
      </c>
      <c r="H306" s="9">
        <v>167</v>
      </c>
      <c r="I306" s="9" t="s">
        <v>100</v>
      </c>
      <c r="J306" s="10">
        <v>119.99999999999996</v>
      </c>
      <c r="AA306" s="12"/>
      <c r="AB306" s="12"/>
      <c r="AC306" s="12"/>
      <c r="AD306" s="12"/>
      <c r="AE306" s="12"/>
      <c r="AF306" s="12"/>
      <c r="AG306" s="12"/>
      <c r="AH306" s="12"/>
    </row>
    <row r="307" spans="1:34" ht="15" customHeight="1" x14ac:dyDescent="0.25">
      <c r="A307" s="4" t="s">
        <v>9</v>
      </c>
      <c r="B307" s="18">
        <v>1052</v>
      </c>
      <c r="C307" s="9">
        <v>6346.9999999999955</v>
      </c>
      <c r="D307" s="9">
        <v>3300</v>
      </c>
      <c r="E307" s="9">
        <v>1174.0000000000002</v>
      </c>
      <c r="F307" s="9">
        <v>372.99999999999994</v>
      </c>
      <c r="G307" s="9">
        <v>228.99999999999997</v>
      </c>
      <c r="H307" s="9" t="s">
        <v>100</v>
      </c>
      <c r="I307" s="9">
        <v>10</v>
      </c>
      <c r="J307" s="10">
        <v>1261.0000000000002</v>
      </c>
      <c r="AA307" s="12"/>
      <c r="AB307" s="12"/>
      <c r="AC307" s="12"/>
      <c r="AD307" s="12"/>
      <c r="AE307" s="12"/>
      <c r="AF307" s="12"/>
      <c r="AG307" s="12"/>
      <c r="AH307" s="12"/>
    </row>
    <row r="308" spans="1:34" ht="15" customHeight="1" x14ac:dyDescent="0.25">
      <c r="A308" s="4" t="s">
        <v>10</v>
      </c>
      <c r="B308" s="18">
        <v>21</v>
      </c>
      <c r="C308" s="9">
        <v>49.999999999999993</v>
      </c>
      <c r="D308" s="9">
        <v>30</v>
      </c>
      <c r="E308" s="9">
        <v>5</v>
      </c>
      <c r="F308" s="9" t="s">
        <v>100</v>
      </c>
      <c r="G308" s="9" t="s">
        <v>100</v>
      </c>
      <c r="H308" s="9" t="s">
        <v>100</v>
      </c>
      <c r="I308" s="9" t="s">
        <v>100</v>
      </c>
      <c r="J308" s="10">
        <v>14.999999999999995</v>
      </c>
      <c r="AA308" s="12"/>
      <c r="AB308" s="12"/>
      <c r="AC308" s="12"/>
      <c r="AD308" s="12"/>
      <c r="AE308" s="12"/>
      <c r="AF308" s="12"/>
      <c r="AG308" s="12"/>
      <c r="AH308" s="12"/>
    </row>
    <row r="309" spans="1:34" ht="21" customHeight="1" x14ac:dyDescent="0.25">
      <c r="A309" s="6" t="s">
        <v>78</v>
      </c>
      <c r="B309" s="24">
        <v>530</v>
      </c>
      <c r="C309" s="7">
        <f t="shared" ref="C309" si="536">SUM(C310:C312)</f>
        <v>2824.0000000000014</v>
      </c>
      <c r="D309" s="7">
        <f t="shared" ref="D309" si="537">SUM(D310:D312)</f>
        <v>1342.0000000000002</v>
      </c>
      <c r="E309" s="7">
        <f t="shared" ref="E309" si="538">SUM(E310:E312)</f>
        <v>545</v>
      </c>
      <c r="F309" s="7">
        <f t="shared" ref="F309" si="539">SUM(F310:F312)</f>
        <v>168</v>
      </c>
      <c r="G309" s="7">
        <f t="shared" ref="G309" si="540">SUM(G310:G312)</f>
        <v>100</v>
      </c>
      <c r="H309" s="7">
        <f t="shared" ref="H309" si="541">SUM(H310:H312)</f>
        <v>68</v>
      </c>
      <c r="I309" s="7">
        <f t="shared" ref="I309" si="542">SUM(I310:I312)</f>
        <v>1.0000000000000002</v>
      </c>
      <c r="J309" s="8">
        <f t="shared" ref="J309" si="543">SUM(J310:J312)</f>
        <v>600</v>
      </c>
      <c r="AA309" s="12"/>
      <c r="AB309" s="12"/>
      <c r="AC309" s="12"/>
      <c r="AD309" s="12"/>
      <c r="AE309" s="12"/>
      <c r="AF309" s="12"/>
      <c r="AG309" s="12"/>
      <c r="AH309" s="12"/>
    </row>
    <row r="310" spans="1:34" ht="15" customHeight="1" x14ac:dyDescent="0.25">
      <c r="A310" s="4" t="s">
        <v>8</v>
      </c>
      <c r="B310" s="18">
        <v>45</v>
      </c>
      <c r="C310" s="9">
        <v>107.00000000000001</v>
      </c>
      <c r="D310" s="9">
        <v>17</v>
      </c>
      <c r="E310" s="9" t="s">
        <v>100</v>
      </c>
      <c r="F310" s="9" t="s">
        <v>100</v>
      </c>
      <c r="G310" s="9" t="s">
        <v>100</v>
      </c>
      <c r="H310" s="9">
        <v>68</v>
      </c>
      <c r="I310" s="9" t="s">
        <v>100</v>
      </c>
      <c r="J310" s="10">
        <v>22</v>
      </c>
      <c r="AA310" s="12"/>
      <c r="AB310" s="12"/>
      <c r="AC310" s="12"/>
      <c r="AD310" s="12"/>
      <c r="AE310" s="12"/>
      <c r="AF310" s="12"/>
      <c r="AG310" s="12"/>
      <c r="AH310" s="12"/>
    </row>
    <row r="311" spans="1:34" ht="15" customHeight="1" x14ac:dyDescent="0.25">
      <c r="A311" s="4" t="s">
        <v>9</v>
      </c>
      <c r="B311" s="18">
        <v>526</v>
      </c>
      <c r="C311" s="9">
        <v>2695.0000000000014</v>
      </c>
      <c r="D311" s="9">
        <v>1317.0000000000002</v>
      </c>
      <c r="E311" s="9">
        <v>541</v>
      </c>
      <c r="F311" s="9">
        <v>167</v>
      </c>
      <c r="G311" s="9">
        <v>100</v>
      </c>
      <c r="H311" s="9" t="s">
        <v>100</v>
      </c>
      <c r="I311" s="9">
        <v>1.0000000000000002</v>
      </c>
      <c r="J311" s="10">
        <v>569</v>
      </c>
      <c r="AA311" s="12"/>
      <c r="AB311" s="12"/>
      <c r="AC311" s="12"/>
      <c r="AD311" s="12"/>
      <c r="AE311" s="12"/>
      <c r="AF311" s="12"/>
      <c r="AG311" s="12"/>
      <c r="AH311" s="12"/>
    </row>
    <row r="312" spans="1:34" ht="15" customHeight="1" x14ac:dyDescent="0.25">
      <c r="A312" s="4" t="s">
        <v>10</v>
      </c>
      <c r="B312" s="18">
        <v>10</v>
      </c>
      <c r="C312" s="9">
        <v>21.999999999999996</v>
      </c>
      <c r="D312" s="9">
        <v>8</v>
      </c>
      <c r="E312" s="9">
        <v>4</v>
      </c>
      <c r="F312" s="9">
        <v>1</v>
      </c>
      <c r="G312" s="9" t="s">
        <v>100</v>
      </c>
      <c r="H312" s="9" t="s">
        <v>100</v>
      </c>
      <c r="I312" s="9" t="s">
        <v>100</v>
      </c>
      <c r="J312" s="10">
        <v>8.9999999999999964</v>
      </c>
      <c r="AA312" s="12"/>
      <c r="AB312" s="12"/>
      <c r="AC312" s="12"/>
      <c r="AD312" s="12"/>
      <c r="AE312" s="12"/>
      <c r="AF312" s="12"/>
      <c r="AG312" s="12"/>
      <c r="AH312" s="12"/>
    </row>
    <row r="313" spans="1:34" ht="21" customHeight="1" x14ac:dyDescent="0.25">
      <c r="A313" s="6" t="s">
        <v>79</v>
      </c>
      <c r="B313" s="24">
        <v>1110</v>
      </c>
      <c r="C313" s="7">
        <f t="shared" ref="C313" si="544">SUM(C314:C316)</f>
        <v>5659.9999999999982</v>
      </c>
      <c r="D313" s="7">
        <f t="shared" ref="D313" si="545">SUM(D314:D316)</f>
        <v>2876.9999999999991</v>
      </c>
      <c r="E313" s="7">
        <f t="shared" ref="E313" si="546">SUM(E314:E316)</f>
        <v>990.99999999999943</v>
      </c>
      <c r="F313" s="7">
        <f t="shared" ref="F313" si="547">SUM(F314:F316)</f>
        <v>344.99999999999994</v>
      </c>
      <c r="G313" s="7">
        <f t="shared" ref="G313" si="548">SUM(G314:G316)</f>
        <v>249</v>
      </c>
      <c r="H313" s="7">
        <f t="shared" ref="H313" si="549">SUM(H314:H316)</f>
        <v>142.00000000000003</v>
      </c>
      <c r="I313" s="7">
        <f t="shared" ref="I313" si="550">SUM(I314:I316)</f>
        <v>5</v>
      </c>
      <c r="J313" s="8">
        <f t="shared" ref="J313" si="551">SUM(J314:J316)</f>
        <v>1051</v>
      </c>
      <c r="AA313" s="12"/>
      <c r="AB313" s="12"/>
      <c r="AC313" s="12"/>
      <c r="AD313" s="12"/>
      <c r="AE313" s="12"/>
      <c r="AF313" s="12"/>
      <c r="AG313" s="12"/>
      <c r="AH313" s="12"/>
    </row>
    <row r="314" spans="1:34" ht="15" customHeight="1" x14ac:dyDescent="0.25">
      <c r="A314" s="4" t="s">
        <v>8</v>
      </c>
      <c r="B314" s="18">
        <v>134</v>
      </c>
      <c r="C314" s="9">
        <v>380.99999999999994</v>
      </c>
      <c r="D314" s="9">
        <v>121.00000000000003</v>
      </c>
      <c r="E314" s="9" t="s">
        <v>100</v>
      </c>
      <c r="F314" s="9" t="s">
        <v>100</v>
      </c>
      <c r="G314" s="9" t="s">
        <v>100</v>
      </c>
      <c r="H314" s="9">
        <v>142.00000000000003</v>
      </c>
      <c r="I314" s="9" t="s">
        <v>100</v>
      </c>
      <c r="J314" s="10">
        <v>117.99999999999996</v>
      </c>
      <c r="AA314" s="12"/>
      <c r="AB314" s="12"/>
      <c r="AC314" s="12"/>
      <c r="AD314" s="12"/>
      <c r="AE314" s="12"/>
      <c r="AF314" s="12"/>
      <c r="AG314" s="12"/>
      <c r="AH314" s="12"/>
    </row>
    <row r="315" spans="1:34" ht="15" customHeight="1" x14ac:dyDescent="0.25">
      <c r="A315" s="4" t="s">
        <v>9</v>
      </c>
      <c r="B315" s="18">
        <v>1097</v>
      </c>
      <c r="C315" s="9">
        <v>5174.9999999999982</v>
      </c>
      <c r="D315" s="9">
        <v>2688.9999999999991</v>
      </c>
      <c r="E315" s="9">
        <v>972.99999999999943</v>
      </c>
      <c r="F315" s="9">
        <v>342.99999999999994</v>
      </c>
      <c r="G315" s="9">
        <v>248</v>
      </c>
      <c r="H315" s="9" t="s">
        <v>100</v>
      </c>
      <c r="I315" s="9">
        <v>5</v>
      </c>
      <c r="J315" s="10">
        <v>917</v>
      </c>
      <c r="AA315" s="12"/>
      <c r="AB315" s="12"/>
      <c r="AC315" s="12"/>
      <c r="AD315" s="12"/>
      <c r="AE315" s="12"/>
      <c r="AF315" s="12"/>
      <c r="AG315" s="12"/>
      <c r="AH315" s="12"/>
    </row>
    <row r="316" spans="1:34" ht="15" customHeight="1" x14ac:dyDescent="0.25">
      <c r="A316" s="4" t="s">
        <v>10</v>
      </c>
      <c r="B316" s="18">
        <v>37</v>
      </c>
      <c r="C316" s="9">
        <v>103.99999999999993</v>
      </c>
      <c r="D316" s="9">
        <v>67.000000000000014</v>
      </c>
      <c r="E316" s="9">
        <v>17.999999999999993</v>
      </c>
      <c r="F316" s="9">
        <v>2</v>
      </c>
      <c r="G316" s="9">
        <v>1</v>
      </c>
      <c r="H316" s="9" t="s">
        <v>100</v>
      </c>
      <c r="I316" s="9" t="s">
        <v>100</v>
      </c>
      <c r="J316" s="10">
        <v>16.000000000000011</v>
      </c>
      <c r="AA316" s="12"/>
      <c r="AB316" s="12"/>
      <c r="AC316" s="12"/>
      <c r="AD316" s="12"/>
      <c r="AE316" s="12"/>
      <c r="AF316" s="12"/>
      <c r="AG316" s="12"/>
      <c r="AH316" s="12"/>
    </row>
    <row r="317" spans="1:34" ht="21" customHeight="1" x14ac:dyDescent="0.25">
      <c r="A317" s="6" t="s">
        <v>80</v>
      </c>
      <c r="B317" s="24">
        <v>492</v>
      </c>
      <c r="C317" s="7">
        <f t="shared" ref="C317" si="552">SUM(C318:C320)</f>
        <v>2807.0000000000009</v>
      </c>
      <c r="D317" s="7">
        <f t="shared" ref="D317" si="553">SUM(D318:D320)</f>
        <v>1377</v>
      </c>
      <c r="E317" s="7">
        <f t="shared" ref="E317" si="554">SUM(E318:E320)</f>
        <v>526</v>
      </c>
      <c r="F317" s="7">
        <f t="shared" ref="F317" si="555">SUM(F318:F320)</f>
        <v>182.99999999999997</v>
      </c>
      <c r="G317" s="7">
        <f t="shared" ref="G317" si="556">SUM(G318:G320)</f>
        <v>111.00000000000001</v>
      </c>
      <c r="H317" s="7">
        <f t="shared" ref="H317" si="557">SUM(H318:H320)</f>
        <v>96.999999999999972</v>
      </c>
      <c r="I317" s="7">
        <f t="shared" ref="I317" si="558">SUM(I318:I320)</f>
        <v>2.0000000000000004</v>
      </c>
      <c r="J317" s="8">
        <f t="shared" ref="J317" si="559">SUM(J318:J320)</f>
        <v>511</v>
      </c>
      <c r="AA317" s="12"/>
      <c r="AB317" s="12"/>
      <c r="AC317" s="12"/>
      <c r="AD317" s="12"/>
      <c r="AE317" s="12"/>
      <c r="AF317" s="12"/>
      <c r="AG317" s="12"/>
      <c r="AH317" s="12"/>
    </row>
    <row r="318" spans="1:34" ht="15" customHeight="1" x14ac:dyDescent="0.25">
      <c r="A318" s="4" t="s">
        <v>8</v>
      </c>
      <c r="B318" s="18">
        <v>79</v>
      </c>
      <c r="C318" s="9">
        <v>191</v>
      </c>
      <c r="D318" s="9">
        <v>28.999999999999993</v>
      </c>
      <c r="E318" s="9" t="s">
        <v>100</v>
      </c>
      <c r="F318" s="9" t="s">
        <v>100</v>
      </c>
      <c r="G318" s="9" t="s">
        <v>100</v>
      </c>
      <c r="H318" s="9">
        <v>96.999999999999972</v>
      </c>
      <c r="I318" s="9" t="s">
        <v>100</v>
      </c>
      <c r="J318" s="10">
        <v>65.000000000000014</v>
      </c>
      <c r="AA318" s="12"/>
      <c r="AB318" s="12"/>
      <c r="AC318" s="12"/>
      <c r="AD318" s="12"/>
      <c r="AE318" s="12"/>
      <c r="AF318" s="12"/>
      <c r="AG318" s="12"/>
      <c r="AH318" s="12"/>
    </row>
    <row r="319" spans="1:34" ht="15" customHeight="1" x14ac:dyDescent="0.25">
      <c r="A319" s="4" t="s">
        <v>9</v>
      </c>
      <c r="B319" s="18">
        <v>477</v>
      </c>
      <c r="C319" s="9">
        <v>2588.0000000000009</v>
      </c>
      <c r="D319" s="9">
        <v>1331</v>
      </c>
      <c r="E319" s="9">
        <v>517</v>
      </c>
      <c r="F319" s="9">
        <v>182.99999999999997</v>
      </c>
      <c r="G319" s="9">
        <v>111.00000000000001</v>
      </c>
      <c r="H319" s="9" t="s">
        <v>100</v>
      </c>
      <c r="I319" s="9">
        <v>2.0000000000000004</v>
      </c>
      <c r="J319" s="10">
        <v>444</v>
      </c>
      <c r="AA319" s="12"/>
      <c r="AB319" s="12"/>
      <c r="AC319" s="12"/>
      <c r="AD319" s="12"/>
      <c r="AE319" s="12"/>
      <c r="AF319" s="12"/>
      <c r="AG319" s="12"/>
      <c r="AH319" s="12"/>
    </row>
    <row r="320" spans="1:34" ht="15" customHeight="1" x14ac:dyDescent="0.25">
      <c r="A320" s="4" t="s">
        <v>10</v>
      </c>
      <c r="B320" s="18">
        <v>12</v>
      </c>
      <c r="C320" s="9">
        <v>28.000000000000011</v>
      </c>
      <c r="D320" s="9">
        <v>17</v>
      </c>
      <c r="E320" s="9">
        <v>9</v>
      </c>
      <c r="F320" s="9" t="s">
        <v>100</v>
      </c>
      <c r="G320" s="9" t="s">
        <v>100</v>
      </c>
      <c r="H320" s="9" t="s">
        <v>100</v>
      </c>
      <c r="I320" s="9" t="s">
        <v>100</v>
      </c>
      <c r="J320" s="10">
        <v>2.0000000000000004</v>
      </c>
      <c r="AA320" s="12"/>
      <c r="AB320" s="12"/>
      <c r="AC320" s="12"/>
      <c r="AD320" s="12"/>
      <c r="AE320" s="12"/>
      <c r="AF320" s="12"/>
      <c r="AG320" s="12"/>
      <c r="AH320" s="12"/>
    </row>
    <row r="321" spans="1:34" ht="21" customHeight="1" x14ac:dyDescent="0.25">
      <c r="A321" s="6" t="s">
        <v>81</v>
      </c>
      <c r="B321" s="24">
        <v>309</v>
      </c>
      <c r="C321" s="7">
        <f t="shared" ref="C321" si="560">SUM(C322:C324)</f>
        <v>1357.0000000000002</v>
      </c>
      <c r="D321" s="7">
        <f t="shared" ref="D321" si="561">SUM(D322:D324)</f>
        <v>691</v>
      </c>
      <c r="E321" s="7">
        <f t="shared" ref="E321" si="562">SUM(E322:E324)</f>
        <v>249.99999999999991</v>
      </c>
      <c r="F321" s="7">
        <f t="shared" ref="F321" si="563">SUM(F322:F324)</f>
        <v>105.00000000000006</v>
      </c>
      <c r="G321" s="7">
        <f t="shared" ref="G321" si="564">SUM(G322:G324)</f>
        <v>59</v>
      </c>
      <c r="H321" s="7">
        <f t="shared" ref="H321" si="565">SUM(H322:H324)</f>
        <v>36</v>
      </c>
      <c r="I321" s="7" t="s">
        <v>100</v>
      </c>
      <c r="J321" s="8">
        <f t="shared" ref="J321" si="566">SUM(J322:J324)</f>
        <v>216.00000000000006</v>
      </c>
      <c r="AA321" s="12"/>
      <c r="AB321" s="12"/>
      <c r="AC321" s="12"/>
      <c r="AD321" s="12"/>
      <c r="AE321" s="12"/>
      <c r="AF321" s="12"/>
      <c r="AG321" s="12"/>
      <c r="AH321" s="12"/>
    </row>
    <row r="322" spans="1:34" ht="15" customHeight="1" x14ac:dyDescent="0.25">
      <c r="A322" s="4" t="s">
        <v>8</v>
      </c>
      <c r="B322" s="18">
        <v>32</v>
      </c>
      <c r="C322" s="9">
        <v>68.000000000000028</v>
      </c>
      <c r="D322" s="9">
        <v>12</v>
      </c>
      <c r="E322" s="9" t="s">
        <v>100</v>
      </c>
      <c r="F322" s="9" t="s">
        <v>100</v>
      </c>
      <c r="G322" s="9" t="s">
        <v>100</v>
      </c>
      <c r="H322" s="9">
        <v>36</v>
      </c>
      <c r="I322" s="9" t="s">
        <v>100</v>
      </c>
      <c r="J322" s="10">
        <v>20.000000000000004</v>
      </c>
      <c r="AA322" s="12"/>
      <c r="AB322" s="12"/>
      <c r="AC322" s="12"/>
      <c r="AD322" s="12"/>
      <c r="AE322" s="12"/>
      <c r="AF322" s="12"/>
      <c r="AG322" s="12"/>
      <c r="AH322" s="12"/>
    </row>
    <row r="323" spans="1:34" ht="15" customHeight="1" x14ac:dyDescent="0.25">
      <c r="A323" s="4" t="s">
        <v>9</v>
      </c>
      <c r="B323" s="18">
        <v>302</v>
      </c>
      <c r="C323" s="9">
        <v>1284.0000000000002</v>
      </c>
      <c r="D323" s="9">
        <v>676</v>
      </c>
      <c r="E323" s="9">
        <v>248.99999999999991</v>
      </c>
      <c r="F323" s="9">
        <v>105.00000000000006</v>
      </c>
      <c r="G323" s="9">
        <v>59</v>
      </c>
      <c r="H323" s="9" t="s">
        <v>100</v>
      </c>
      <c r="I323" s="9" t="s">
        <v>100</v>
      </c>
      <c r="J323" s="10">
        <v>195.00000000000006</v>
      </c>
      <c r="AA323" s="12"/>
      <c r="AB323" s="12"/>
      <c r="AC323" s="12"/>
      <c r="AD323" s="12"/>
      <c r="AE323" s="12"/>
      <c r="AF323" s="12"/>
      <c r="AG323" s="12"/>
      <c r="AH323" s="12"/>
    </row>
    <row r="324" spans="1:34" ht="15" customHeight="1" x14ac:dyDescent="0.25">
      <c r="A324" s="4" t="s">
        <v>10</v>
      </c>
      <c r="B324" s="18">
        <v>3</v>
      </c>
      <c r="C324" s="9">
        <v>4.9999999999999973</v>
      </c>
      <c r="D324" s="9">
        <v>3</v>
      </c>
      <c r="E324" s="9">
        <v>1.0000000000000002</v>
      </c>
      <c r="F324" s="9" t="s">
        <v>100</v>
      </c>
      <c r="G324" s="9" t="s">
        <v>100</v>
      </c>
      <c r="H324" s="9" t="s">
        <v>100</v>
      </c>
      <c r="I324" s="9" t="s">
        <v>100</v>
      </c>
      <c r="J324" s="10">
        <v>1.0000000000000007</v>
      </c>
      <c r="AA324" s="12"/>
      <c r="AB324" s="12"/>
      <c r="AC324" s="12"/>
      <c r="AD324" s="12"/>
      <c r="AE324" s="12"/>
      <c r="AF324" s="12"/>
      <c r="AG324" s="12"/>
      <c r="AH324" s="12"/>
    </row>
    <row r="325" spans="1:34" ht="21" customHeight="1" x14ac:dyDescent="0.25">
      <c r="A325" s="6" t="s">
        <v>82</v>
      </c>
      <c r="B325" s="24">
        <v>770</v>
      </c>
      <c r="C325" s="7">
        <f t="shared" ref="C325" si="567">SUM(C326:C328)</f>
        <v>4315.0000000000009</v>
      </c>
      <c r="D325" s="7">
        <f t="shared" ref="D325" si="568">SUM(D326:D328)</f>
        <v>2021.9999999999995</v>
      </c>
      <c r="E325" s="7">
        <f t="shared" ref="E325" si="569">SUM(E326:E328)</f>
        <v>770</v>
      </c>
      <c r="F325" s="7">
        <f t="shared" ref="F325" si="570">SUM(F326:F328)</f>
        <v>503.99999999999989</v>
      </c>
      <c r="G325" s="7">
        <f t="shared" ref="G325" si="571">SUM(G326:G328)</f>
        <v>189</v>
      </c>
      <c r="H325" s="7">
        <f t="shared" ref="H325" si="572">SUM(H326:H328)</f>
        <v>59</v>
      </c>
      <c r="I325" s="7" t="s">
        <v>100</v>
      </c>
      <c r="J325" s="8">
        <f t="shared" ref="J325" si="573">SUM(J326:J328)</f>
        <v>770.99999999999989</v>
      </c>
      <c r="AA325" s="12"/>
      <c r="AB325" s="12"/>
      <c r="AC325" s="12"/>
      <c r="AD325" s="12"/>
      <c r="AE325" s="12"/>
      <c r="AF325" s="12"/>
      <c r="AG325" s="12"/>
      <c r="AH325" s="12"/>
    </row>
    <row r="326" spans="1:34" ht="15" customHeight="1" x14ac:dyDescent="0.25">
      <c r="A326" s="4" t="s">
        <v>8</v>
      </c>
      <c r="B326" s="18">
        <v>33</v>
      </c>
      <c r="C326" s="9">
        <v>78.000000000000014</v>
      </c>
      <c r="D326" s="9">
        <v>13.000000000000004</v>
      </c>
      <c r="E326" s="9" t="s">
        <v>100</v>
      </c>
      <c r="F326" s="9" t="s">
        <v>100</v>
      </c>
      <c r="G326" s="9" t="s">
        <v>100</v>
      </c>
      <c r="H326" s="9">
        <v>59</v>
      </c>
      <c r="I326" s="9" t="s">
        <v>100</v>
      </c>
      <c r="J326" s="10">
        <v>6</v>
      </c>
      <c r="AA326" s="12"/>
      <c r="AB326" s="12"/>
      <c r="AC326" s="12"/>
      <c r="AD326" s="12"/>
      <c r="AE326" s="12"/>
      <c r="AF326" s="12"/>
      <c r="AG326" s="12"/>
      <c r="AH326" s="12"/>
    </row>
    <row r="327" spans="1:34" ht="15" customHeight="1" x14ac:dyDescent="0.25">
      <c r="A327" s="4" t="s">
        <v>9</v>
      </c>
      <c r="B327" s="18">
        <v>768</v>
      </c>
      <c r="C327" s="9">
        <v>4235.0000000000009</v>
      </c>
      <c r="D327" s="9">
        <v>2008.9999999999995</v>
      </c>
      <c r="E327" s="9">
        <v>770</v>
      </c>
      <c r="F327" s="9">
        <v>503.99999999999989</v>
      </c>
      <c r="G327" s="9">
        <v>187</v>
      </c>
      <c r="H327" s="9" t="s">
        <v>100</v>
      </c>
      <c r="I327" s="9" t="s">
        <v>100</v>
      </c>
      <c r="J327" s="10">
        <v>764.99999999999989</v>
      </c>
      <c r="AA327" s="12"/>
      <c r="AB327" s="12"/>
      <c r="AC327" s="12"/>
      <c r="AD327" s="12"/>
      <c r="AE327" s="12"/>
      <c r="AF327" s="12"/>
      <c r="AG327" s="12"/>
      <c r="AH327" s="12"/>
    </row>
    <row r="328" spans="1:34" ht="15" customHeight="1" x14ac:dyDescent="0.25">
      <c r="A328" s="4" t="s">
        <v>10</v>
      </c>
      <c r="B328" s="18">
        <v>1</v>
      </c>
      <c r="C328" s="9">
        <v>2</v>
      </c>
      <c r="D328" s="9" t="s">
        <v>100</v>
      </c>
      <c r="E328" s="9" t="s">
        <v>100</v>
      </c>
      <c r="F328" s="9" t="s">
        <v>100</v>
      </c>
      <c r="G328" s="9">
        <v>2.0000000000000004</v>
      </c>
      <c r="H328" s="9" t="s">
        <v>100</v>
      </c>
      <c r="I328" s="9" t="s">
        <v>100</v>
      </c>
      <c r="J328" s="10" t="s">
        <v>100</v>
      </c>
      <c r="AA328" s="12"/>
      <c r="AB328" s="12"/>
      <c r="AC328" s="12"/>
      <c r="AD328" s="12"/>
      <c r="AE328" s="12"/>
      <c r="AF328" s="12"/>
      <c r="AG328" s="12"/>
      <c r="AH328" s="12"/>
    </row>
    <row r="329" spans="1:34" ht="21" customHeight="1" x14ac:dyDescent="0.25">
      <c r="A329" s="6" t="s">
        <v>83</v>
      </c>
      <c r="B329" s="24">
        <v>300</v>
      </c>
      <c r="C329" s="7">
        <f t="shared" ref="C329" si="574">SUM(C330:C332)</f>
        <v>2201.0000000000009</v>
      </c>
      <c r="D329" s="7">
        <f t="shared" ref="D329" si="575">SUM(D330:D332)</f>
        <v>924</v>
      </c>
      <c r="E329" s="7">
        <f t="shared" ref="E329" si="576">SUM(E330:E332)</f>
        <v>350</v>
      </c>
      <c r="F329" s="7">
        <f t="shared" ref="F329" si="577">SUM(F330:F332)</f>
        <v>226.99999999999994</v>
      </c>
      <c r="G329" s="7">
        <f t="shared" ref="G329" si="578">SUM(G330:G332)</f>
        <v>108</v>
      </c>
      <c r="H329" s="7">
        <f t="shared" ref="H329" si="579">SUM(H330:H332)</f>
        <v>77</v>
      </c>
      <c r="I329" s="7" t="s">
        <v>100</v>
      </c>
      <c r="J329" s="8">
        <f t="shared" ref="J329" si="580">SUM(J330:J332)</f>
        <v>515</v>
      </c>
      <c r="AA329" s="12"/>
      <c r="AB329" s="12"/>
      <c r="AC329" s="12"/>
      <c r="AD329" s="12"/>
      <c r="AE329" s="12"/>
      <c r="AF329" s="12"/>
      <c r="AG329" s="12"/>
      <c r="AH329" s="12"/>
    </row>
    <row r="330" spans="1:34" ht="15" customHeight="1" x14ac:dyDescent="0.25">
      <c r="A330" s="4" t="s">
        <v>8</v>
      </c>
      <c r="B330" s="18">
        <v>53</v>
      </c>
      <c r="C330" s="9">
        <v>246.99999999999994</v>
      </c>
      <c r="D330" s="9">
        <v>27</v>
      </c>
      <c r="E330" s="9" t="s">
        <v>100</v>
      </c>
      <c r="F330" s="9" t="s">
        <v>100</v>
      </c>
      <c r="G330" s="9" t="s">
        <v>100</v>
      </c>
      <c r="H330" s="9">
        <v>77</v>
      </c>
      <c r="I330" s="9" t="s">
        <v>100</v>
      </c>
      <c r="J330" s="10">
        <v>143</v>
      </c>
      <c r="AA330" s="12"/>
      <c r="AB330" s="12"/>
      <c r="AC330" s="12"/>
      <c r="AD330" s="12"/>
      <c r="AE330" s="12"/>
      <c r="AF330" s="12"/>
      <c r="AG330" s="12"/>
      <c r="AH330" s="12"/>
    </row>
    <row r="331" spans="1:34" ht="15" customHeight="1" x14ac:dyDescent="0.25">
      <c r="A331" s="4" t="s">
        <v>9</v>
      </c>
      <c r="B331" s="18">
        <v>294</v>
      </c>
      <c r="C331" s="9">
        <v>1938.0000000000011</v>
      </c>
      <c r="D331" s="9">
        <v>887</v>
      </c>
      <c r="E331" s="9">
        <v>347</v>
      </c>
      <c r="F331" s="9">
        <v>226.99999999999994</v>
      </c>
      <c r="G331" s="9">
        <v>108</v>
      </c>
      <c r="H331" s="9" t="s">
        <v>100</v>
      </c>
      <c r="I331" s="9" t="s">
        <v>100</v>
      </c>
      <c r="J331" s="10">
        <v>369</v>
      </c>
      <c r="AA331" s="12"/>
      <c r="AB331" s="12"/>
      <c r="AC331" s="12"/>
      <c r="AD331" s="12"/>
      <c r="AE331" s="12"/>
      <c r="AF331" s="12"/>
      <c r="AG331" s="12"/>
      <c r="AH331" s="12"/>
    </row>
    <row r="332" spans="1:34" ht="15" customHeight="1" x14ac:dyDescent="0.25">
      <c r="A332" s="4" t="s">
        <v>10</v>
      </c>
      <c r="B332" s="18">
        <v>4</v>
      </c>
      <c r="C332" s="9">
        <v>16</v>
      </c>
      <c r="D332" s="9">
        <v>10</v>
      </c>
      <c r="E332" s="9">
        <v>3</v>
      </c>
      <c r="F332" s="9" t="s">
        <v>100</v>
      </c>
      <c r="G332" s="9" t="s">
        <v>100</v>
      </c>
      <c r="H332" s="9" t="s">
        <v>100</v>
      </c>
      <c r="I332" s="9" t="s">
        <v>100</v>
      </c>
      <c r="J332" s="10">
        <v>3</v>
      </c>
      <c r="AA332" s="12"/>
      <c r="AB332" s="12"/>
      <c r="AC332" s="12"/>
      <c r="AD332" s="12"/>
      <c r="AE332" s="12"/>
      <c r="AF332" s="12"/>
      <c r="AG332" s="12"/>
      <c r="AH332" s="12"/>
    </row>
    <row r="333" spans="1:34" ht="21" customHeight="1" x14ac:dyDescent="0.25">
      <c r="A333" s="6" t="s">
        <v>84</v>
      </c>
      <c r="B333" s="24">
        <v>1143</v>
      </c>
      <c r="C333" s="7">
        <f t="shared" ref="C333" si="581">SUM(C334:C336)</f>
        <v>11762.999999999998</v>
      </c>
      <c r="D333" s="7">
        <f t="shared" ref="D333" si="582">SUM(D334:D336)</f>
        <v>5279</v>
      </c>
      <c r="E333" s="7">
        <f t="shared" ref="E333" si="583">SUM(E334:E336)</f>
        <v>1999.9999999999995</v>
      </c>
      <c r="F333" s="7">
        <f t="shared" ref="F333" si="584">SUM(F334:F336)</f>
        <v>770</v>
      </c>
      <c r="G333" s="7">
        <f t="shared" ref="G333" si="585">SUM(G334:G336)</f>
        <v>376.99999999999994</v>
      </c>
      <c r="H333" s="7">
        <f t="shared" ref="H333" si="586">SUM(H334:H336)</f>
        <v>1139</v>
      </c>
      <c r="I333" s="7">
        <f t="shared" ref="I333" si="587">SUM(I334:I336)</f>
        <v>1.0000000000000002</v>
      </c>
      <c r="J333" s="8">
        <f t="shared" ref="J333" si="588">SUM(J334:J336)</f>
        <v>2197</v>
      </c>
      <c r="AA333" s="12"/>
      <c r="AB333" s="12"/>
      <c r="AC333" s="12"/>
      <c r="AD333" s="12"/>
      <c r="AE333" s="12"/>
      <c r="AF333" s="12"/>
      <c r="AG333" s="12"/>
      <c r="AH333" s="12"/>
    </row>
    <row r="334" spans="1:34" ht="15" customHeight="1" x14ac:dyDescent="0.25">
      <c r="A334" s="4" t="s">
        <v>8</v>
      </c>
      <c r="B334" s="18">
        <v>297</v>
      </c>
      <c r="C334" s="9">
        <v>1486</v>
      </c>
      <c r="D334" s="9">
        <v>89</v>
      </c>
      <c r="E334" s="9" t="s">
        <v>100</v>
      </c>
      <c r="F334" s="9" t="s">
        <v>100</v>
      </c>
      <c r="G334" s="9" t="s">
        <v>100</v>
      </c>
      <c r="H334" s="9">
        <v>1139</v>
      </c>
      <c r="I334" s="9" t="s">
        <v>100</v>
      </c>
      <c r="J334" s="10">
        <v>258.00000000000006</v>
      </c>
      <c r="AA334" s="12"/>
      <c r="AB334" s="12"/>
      <c r="AC334" s="12"/>
      <c r="AD334" s="12"/>
      <c r="AE334" s="12"/>
      <c r="AF334" s="12"/>
      <c r="AG334" s="12"/>
      <c r="AH334" s="12"/>
    </row>
    <row r="335" spans="1:34" ht="15" customHeight="1" x14ac:dyDescent="0.25">
      <c r="A335" s="4" t="s">
        <v>9</v>
      </c>
      <c r="B335" s="18">
        <v>1129</v>
      </c>
      <c r="C335" s="9">
        <v>10080.999999999998</v>
      </c>
      <c r="D335" s="9">
        <v>5009</v>
      </c>
      <c r="E335" s="9">
        <v>1990.9999999999995</v>
      </c>
      <c r="F335" s="9">
        <v>768</v>
      </c>
      <c r="G335" s="9">
        <v>376.99999999999994</v>
      </c>
      <c r="H335" s="9" t="s">
        <v>100</v>
      </c>
      <c r="I335" s="9">
        <v>1.0000000000000002</v>
      </c>
      <c r="J335" s="10">
        <v>1935</v>
      </c>
      <c r="AA335" s="12"/>
      <c r="AB335" s="12"/>
      <c r="AC335" s="12"/>
      <c r="AD335" s="12"/>
      <c r="AE335" s="12"/>
      <c r="AF335" s="12"/>
      <c r="AG335" s="12"/>
      <c r="AH335" s="12"/>
    </row>
    <row r="336" spans="1:34" ht="15" customHeight="1" x14ac:dyDescent="0.25">
      <c r="A336" s="4" t="s">
        <v>10</v>
      </c>
      <c r="B336" s="18">
        <v>29</v>
      </c>
      <c r="C336" s="9">
        <v>196</v>
      </c>
      <c r="D336" s="9">
        <v>181</v>
      </c>
      <c r="E336" s="9">
        <v>9</v>
      </c>
      <c r="F336" s="9">
        <v>2.0000000000000004</v>
      </c>
      <c r="G336" s="9" t="s">
        <v>100</v>
      </c>
      <c r="H336" s="9" t="s">
        <v>100</v>
      </c>
      <c r="I336" s="9" t="s">
        <v>100</v>
      </c>
      <c r="J336" s="10">
        <v>4.0000000000000009</v>
      </c>
      <c r="AA336" s="12"/>
      <c r="AB336" s="12"/>
      <c r="AC336" s="12"/>
      <c r="AD336" s="12"/>
      <c r="AE336" s="12"/>
      <c r="AF336" s="12"/>
      <c r="AG336" s="12"/>
      <c r="AH336" s="12"/>
    </row>
    <row r="337" spans="1:34" ht="21" customHeight="1" x14ac:dyDescent="0.25">
      <c r="A337" s="6" t="s">
        <v>101</v>
      </c>
      <c r="B337" s="24">
        <v>371</v>
      </c>
      <c r="C337" s="7">
        <f t="shared" ref="C337" si="589">SUM(C338:C340)</f>
        <v>2503.9999999999991</v>
      </c>
      <c r="D337" s="7">
        <f t="shared" ref="D337" si="590">SUM(D338:D340)</f>
        <v>1228</v>
      </c>
      <c r="E337" s="7">
        <f t="shared" ref="E337" si="591">SUM(E338:E340)</f>
        <v>376</v>
      </c>
      <c r="F337" s="7">
        <f t="shared" ref="F337" si="592">SUM(F338:F340)</f>
        <v>238.00000000000006</v>
      </c>
      <c r="G337" s="7">
        <f t="shared" ref="G337" si="593">SUM(G338:G340)</f>
        <v>136</v>
      </c>
      <c r="H337" s="7">
        <f t="shared" ref="H337" si="594">SUM(H338:H340)</f>
        <v>50</v>
      </c>
      <c r="I337" s="7">
        <f t="shared" ref="I337" si="595">SUM(I338:I340)</f>
        <v>4.0000000000000009</v>
      </c>
      <c r="J337" s="8">
        <f t="shared" ref="J337" si="596">SUM(J338:J340)</f>
        <v>472.00000000000006</v>
      </c>
      <c r="AA337" s="12"/>
      <c r="AB337" s="12"/>
      <c r="AC337" s="12"/>
      <c r="AD337" s="12"/>
      <c r="AE337" s="12"/>
      <c r="AF337" s="12"/>
      <c r="AG337" s="12"/>
      <c r="AH337" s="12"/>
    </row>
    <row r="338" spans="1:34" ht="15" customHeight="1" x14ac:dyDescent="0.25">
      <c r="A338" s="4" t="s">
        <v>8</v>
      </c>
      <c r="B338" s="18">
        <v>28</v>
      </c>
      <c r="C338" s="9">
        <v>146</v>
      </c>
      <c r="D338" s="9">
        <v>45</v>
      </c>
      <c r="E338" s="9" t="s">
        <v>100</v>
      </c>
      <c r="F338" s="9" t="s">
        <v>100</v>
      </c>
      <c r="G338" s="9" t="s">
        <v>100</v>
      </c>
      <c r="H338" s="9">
        <v>50</v>
      </c>
      <c r="I338" s="9" t="s">
        <v>100</v>
      </c>
      <c r="J338" s="10">
        <v>51</v>
      </c>
      <c r="AA338" s="12"/>
      <c r="AB338" s="12"/>
      <c r="AC338" s="12"/>
      <c r="AD338" s="12"/>
      <c r="AE338" s="12"/>
      <c r="AF338" s="12"/>
      <c r="AG338" s="12"/>
      <c r="AH338" s="12"/>
    </row>
    <row r="339" spans="1:34" ht="15" customHeight="1" x14ac:dyDescent="0.25">
      <c r="A339" s="4" t="s">
        <v>9</v>
      </c>
      <c r="B339" s="18">
        <v>369</v>
      </c>
      <c r="C339" s="9">
        <v>2354.9999999999991</v>
      </c>
      <c r="D339" s="9">
        <v>1182</v>
      </c>
      <c r="E339" s="9">
        <v>375</v>
      </c>
      <c r="F339" s="9">
        <v>238.00000000000006</v>
      </c>
      <c r="G339" s="9">
        <v>136</v>
      </c>
      <c r="H339" s="9" t="s">
        <v>100</v>
      </c>
      <c r="I339" s="9">
        <v>4.0000000000000009</v>
      </c>
      <c r="J339" s="10">
        <v>420.00000000000006</v>
      </c>
      <c r="AA339" s="12"/>
      <c r="AB339" s="12"/>
      <c r="AC339" s="12"/>
      <c r="AD339" s="12"/>
      <c r="AE339" s="12"/>
      <c r="AF339" s="12"/>
      <c r="AG339" s="12"/>
      <c r="AH339" s="12"/>
    </row>
    <row r="340" spans="1:34" ht="15" customHeight="1" x14ac:dyDescent="0.25">
      <c r="A340" s="20" t="s">
        <v>10</v>
      </c>
      <c r="B340" s="21">
        <v>1</v>
      </c>
      <c r="C340" s="22">
        <v>3.0000000000000004</v>
      </c>
      <c r="D340" s="22">
        <v>1.0000000000000002</v>
      </c>
      <c r="E340" s="22">
        <v>1.0000000000000002</v>
      </c>
      <c r="F340" s="22" t="s">
        <v>100</v>
      </c>
      <c r="G340" s="22" t="s">
        <v>100</v>
      </c>
      <c r="H340" s="22" t="s">
        <v>100</v>
      </c>
      <c r="I340" s="22" t="s">
        <v>100</v>
      </c>
      <c r="J340" s="23">
        <v>1.0000000000000002</v>
      </c>
      <c r="AA340" s="12"/>
      <c r="AB340" s="12"/>
      <c r="AC340" s="12"/>
      <c r="AD340" s="12"/>
      <c r="AE340" s="12"/>
      <c r="AF340" s="12"/>
      <c r="AG340" s="12"/>
      <c r="AH340" s="12"/>
    </row>
    <row r="341" spans="1:34" s="19" customFormat="1" ht="18" customHeight="1" x14ac:dyDescent="0.25">
      <c r="A341" s="39" t="s">
        <v>107</v>
      </c>
      <c r="B341" s="39"/>
      <c r="C341" s="39"/>
      <c r="D341" s="39"/>
      <c r="E341" s="39"/>
      <c r="F341" s="39"/>
      <c r="G341" s="39"/>
      <c r="H341" s="39"/>
      <c r="I341" s="39"/>
      <c r="J341" s="39"/>
    </row>
    <row r="342" spans="1:34" ht="18" customHeight="1" x14ac:dyDescent="0.25">
      <c r="A342" s="29" t="s">
        <v>105</v>
      </c>
      <c r="B342" s="29"/>
      <c r="C342" s="29"/>
      <c r="D342" s="29"/>
      <c r="E342" s="29"/>
      <c r="F342" s="29"/>
      <c r="G342" s="30"/>
      <c r="H342" s="2"/>
      <c r="I342" s="2"/>
    </row>
    <row r="343" spans="1:34" ht="18" customHeight="1" x14ac:dyDescent="0.25">
      <c r="A343" s="31" t="s">
        <v>99</v>
      </c>
      <c r="B343" s="31"/>
      <c r="C343" s="31"/>
      <c r="D343" s="31"/>
      <c r="E343" s="31"/>
      <c r="F343" s="31"/>
      <c r="G343" s="32"/>
    </row>
  </sheetData>
  <mergeCells count="10">
    <mergeCell ref="R2:AA2"/>
    <mergeCell ref="A1:J1"/>
    <mergeCell ref="A342:G342"/>
    <mergeCell ref="A343:G343"/>
    <mergeCell ref="C2:J2"/>
    <mergeCell ref="C3:C4"/>
    <mergeCell ref="D3:J3"/>
    <mergeCell ref="A2:A4"/>
    <mergeCell ref="B2:B4"/>
    <mergeCell ref="A341:J341"/>
  </mergeCells>
  <printOptions horizontalCentered="1"/>
  <pageMargins left="0.74803149606299213" right="0.74803149606299213" top="0.98425196850393704" bottom="0.98425196850393704" header="0" footer="0"/>
  <pageSetup scale="67" orientation="portrait" r:id="rId1"/>
  <rowBreaks count="1" manualBreakCount="1">
    <brk id="2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2025-07-11T13:58:24Z</cp:lastPrinted>
  <dcterms:created xsi:type="dcterms:W3CDTF">2011-08-01T14:22:18Z</dcterms:created>
  <dcterms:modified xsi:type="dcterms:W3CDTF">2025-07-11T13:58:44Z</dcterms:modified>
</cp:coreProperties>
</file>